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frid.arthemise\Documents\"/>
    </mc:Choice>
  </mc:AlternateContent>
  <xr:revisionPtr revIDLastSave="0" documentId="8_{D520F9F9-ADCF-4270-B083-EE820CD3EE26}" xr6:coauthVersionLast="36" xr6:coauthVersionMax="36" xr10:uidLastSave="{00000000-0000-0000-0000-000000000000}"/>
  <bookViews>
    <workbookView xWindow="0" yWindow="0" windowWidth="28800" windowHeight="12225" xr2:uid="{C4A9F713-361E-48D3-A5EF-C54FACF1D3A8}"/>
  </bookViews>
  <sheets>
    <sheet name="DashBoard" sheetId="5" r:id="rId1"/>
    <sheet name="Base" sheetId="2" r:id="rId2"/>
    <sheet name="liste des catégories" sheetId="4" r:id="rId3"/>
  </sheets>
  <definedNames>
    <definedName name="DepensesFixes">Tableau2[Dépenses Fixes]</definedName>
    <definedName name="depensesVariable">Tableau2[Dépenses Variables]</definedName>
    <definedName name="listeRevenus">Tableau2[Revenu]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</calcChain>
</file>

<file path=xl/sharedStrings.xml><?xml version="1.0" encoding="utf-8"?>
<sst xmlns="http://schemas.openxmlformats.org/spreadsheetml/2006/main" count="547" uniqueCount="146">
  <si>
    <t>Date</t>
  </si>
  <si>
    <t>Catégorie</t>
  </si>
  <si>
    <t>Poste</t>
  </si>
  <si>
    <t>Libellé</t>
  </si>
  <si>
    <t>Montant</t>
  </si>
  <si>
    <t>PRLV SEPA DIAC</t>
  </si>
  <si>
    <t>LOA Voiture</t>
  </si>
  <si>
    <t>CB  ITM VITRE        13/09/22</t>
  </si>
  <si>
    <t>CB  AMAZON PAYMENTS  12/09/22</t>
  </si>
  <si>
    <t/>
  </si>
  <si>
    <t>CB  CENTRE LECLERC   17/09/22</t>
  </si>
  <si>
    <t>CB  CORSAIR          15/09/22</t>
  </si>
  <si>
    <t>CB  INTERMARCHE      17/09/22</t>
  </si>
  <si>
    <t>CB  IKEA             17/09/22</t>
  </si>
  <si>
    <t>CB  YELLOW MONKEY    17/09/22</t>
  </si>
  <si>
    <t>CB  BERRANGER        17/09/22</t>
  </si>
  <si>
    <t>PRLV SEPA CACI NON LIFE LIMITED</t>
  </si>
  <si>
    <t>CB  LIDL             21/09/22</t>
  </si>
  <si>
    <t>CB  BIOCOOP          24/09/22</t>
  </si>
  <si>
    <t>PRLV SEPA Orange SA-ORANGE</t>
  </si>
  <si>
    <t>CB  GAUBROS          24/09/22</t>
  </si>
  <si>
    <t>CB  CLEADISSTATION1  24/09/22</t>
  </si>
  <si>
    <t>CB  CARREFOURMARKET  24/09/22</t>
  </si>
  <si>
    <t>COTISATION MENSUELLE CARTE 5984</t>
  </si>
  <si>
    <t>COTISATION MENSUELLE CARTE 6124</t>
  </si>
  <si>
    <t>CB  ITM VITRE        26/09/22</t>
  </si>
  <si>
    <t>VIR SEPA POSTEC MARY CEL</t>
  </si>
  <si>
    <t>PRET IMMOBILIER ECH 30/09/22</t>
  </si>
  <si>
    <t>PRLV SEPA Orange SA</t>
  </si>
  <si>
    <t>CB  CENTRE LECLERC   01/10/22</t>
  </si>
  <si>
    <t>CB  ADEO*LEROY MERLI 01/10/22</t>
  </si>
  <si>
    <t>CB  CHABEGAL         01/10/22</t>
  </si>
  <si>
    <t>CB  BERRANGER        01/10/22</t>
  </si>
  <si>
    <t>PRLV SEPA GMF VIE</t>
  </si>
  <si>
    <t>PRLV SEPA GMF ASSURANCES</t>
  </si>
  <si>
    <t>CB  INTERMARCHE      01/10/22</t>
  </si>
  <si>
    <t>PRLV SEPA SAUR</t>
  </si>
  <si>
    <t>PRLV SEPA Cbp France</t>
  </si>
  <si>
    <t>PRET IMMOBILIER ECH 07/10/22</t>
  </si>
  <si>
    <t>CB  INTERMARCHE      06/10/22</t>
  </si>
  <si>
    <t>CB  CLEADIS CAIS1    09/10/22</t>
  </si>
  <si>
    <t>PRLV SEPA IDENTICAR-ROOLE IDENT</t>
  </si>
  <si>
    <t>CB  AMELINE CAROLE   10/10/22</t>
  </si>
  <si>
    <t>CB  PHARMACIE DUVAL  10/10/22</t>
  </si>
  <si>
    <t>CB  CARREFOURMARKET  11/10/22</t>
  </si>
  <si>
    <t>CB  BASQUIN ADELINE  12/10/22</t>
  </si>
  <si>
    <t>CB  HORODATEURS      12/10/22</t>
  </si>
  <si>
    <t>CB  LA GRAY BOX      15/10/22</t>
  </si>
  <si>
    <t>CB  HYPER E LECLERC  15/10/22</t>
  </si>
  <si>
    <t>CB  BERRANGER        15/10/22</t>
  </si>
  <si>
    <t>CB  SUPER U          15/10/22</t>
  </si>
  <si>
    <t>CB  CENTRE LECLERC   15/10/22</t>
  </si>
  <si>
    <t>CB  JOUET CLUB       15/10/22</t>
  </si>
  <si>
    <t>CB  INTERMARCHE      19/10/22</t>
  </si>
  <si>
    <t>CB  Action 4205      22/10/22</t>
  </si>
  <si>
    <t>VIR SEPA Archers Liffre</t>
  </si>
  <si>
    <t>CB  CLEADISSTATION1  22/10/22</t>
  </si>
  <si>
    <t>CB  CENTRE LECLERC   22/10/22</t>
  </si>
  <si>
    <t>CB  CLEADISCAIS SC1  22/10/22</t>
  </si>
  <si>
    <t>CB  Zooplus          22/10/22</t>
  </si>
  <si>
    <t>PRLV SEPA EDF clients particuli</t>
  </si>
  <si>
    <t>PRLV SEPA DIRECTION GENERALE DE</t>
  </si>
  <si>
    <t>PRET IMMOBILIER ECH 30/10/22</t>
  </si>
  <si>
    <t>CB  ITM VITRE        29/10/22</t>
  </si>
  <si>
    <t>CB  HYPER U          29/10/22</t>
  </si>
  <si>
    <t>CB  CLEADISSTATION1  29/10/22</t>
  </si>
  <si>
    <t>CB  AMAZON PAYMENTS  29/10/22</t>
  </si>
  <si>
    <t>CB  CENTRE LECLERC   31/10/22</t>
  </si>
  <si>
    <t>CB  AMAZON PAYMENTS  02/11/22</t>
  </si>
  <si>
    <t>CB  P TITES CANAILL  03/11/22</t>
  </si>
  <si>
    <t>CB  LIDL 3094        03/11/22</t>
  </si>
  <si>
    <t>CB  GRAINE DE BIO    03/11/22</t>
  </si>
  <si>
    <t>CB  LECLERC DAC VL   05/11/22</t>
  </si>
  <si>
    <t>CB  CENTRE LECLERC   05/11/22</t>
  </si>
  <si>
    <t>CB  CIDRERIE BOSSER  04/11/22</t>
  </si>
  <si>
    <t>PRET IMMOBILIER ECH 07/11/22</t>
  </si>
  <si>
    <t>CB  CENTRE LECLERC   04/11/22</t>
  </si>
  <si>
    <t>CB  INTERMARCHE      12/11/22</t>
  </si>
  <si>
    <t>CB  ANETH            12/11/22</t>
  </si>
  <si>
    <t>CB  LIDL             11/11/22</t>
  </si>
  <si>
    <t>CB  JOUECLUB         12/11/22</t>
  </si>
  <si>
    <t>CB  CHABEGAL         12/11/22</t>
  </si>
  <si>
    <t>CB  SUPER U          19/11/22</t>
  </si>
  <si>
    <t>VIR SEPA Tr sor Publique</t>
  </si>
  <si>
    <t>CB  CULTURA          26/11/22</t>
  </si>
  <si>
    <t>CB  INTERMARCHE      26/11/22</t>
  </si>
  <si>
    <t>CB  CLEADISSTATION1  26/11/22</t>
  </si>
  <si>
    <t>CB  Action 4205      26/11/22</t>
  </si>
  <si>
    <t>CB  CDISCOUNT        25/11/22</t>
  </si>
  <si>
    <t>CB  CENTRE LECLERC   26/11/22</t>
  </si>
  <si>
    <t>CB  SUPER U          28/11/22</t>
  </si>
  <si>
    <t>CB  IMPORT AFFAIRES  28/11/22</t>
  </si>
  <si>
    <t>PRET IMMOBILIER ECH 30/11/22</t>
  </si>
  <si>
    <t>VIR SEPA NICOLAS Michel</t>
  </si>
  <si>
    <t>CB  AMELINE CAROLE   01/12/22</t>
  </si>
  <si>
    <t>CB  SELARL PHARMACI  03/12/22</t>
  </si>
  <si>
    <t>CB  CLEADISSTATION1  03/12/22</t>
  </si>
  <si>
    <t>CB  INTERMARCHE      03/12/22</t>
  </si>
  <si>
    <t>CB  CENTRE LECLERC   03/12/22</t>
  </si>
  <si>
    <t>PRET IMMOBILIER ECH 07/12/22</t>
  </si>
  <si>
    <t>CB  INTERMARCHE      10/12/22</t>
  </si>
  <si>
    <t>CB  SELARL PHARMACI  10/12/22</t>
  </si>
  <si>
    <t>CB  CARREFOURMARKET  10/12/22</t>
  </si>
  <si>
    <t>CB  BERRANGER        10/12/22</t>
  </si>
  <si>
    <t>CB  CENTRE LECLERC   10/12/22</t>
  </si>
  <si>
    <t>Revenu</t>
  </si>
  <si>
    <t>Balance</t>
  </si>
  <si>
    <t>Course</t>
  </si>
  <si>
    <t>Ameublement</t>
  </si>
  <si>
    <t>Restaurant</t>
  </si>
  <si>
    <t>Divertisement</t>
  </si>
  <si>
    <t>Téléphone/internet</t>
  </si>
  <si>
    <t>Carburant</t>
  </si>
  <si>
    <t>Frais Bancaire</t>
  </si>
  <si>
    <t>ASMAT</t>
  </si>
  <si>
    <t>Crédit IMMO</t>
  </si>
  <si>
    <t>GLB</t>
  </si>
  <si>
    <t>Dépenses Fixes</t>
  </si>
  <si>
    <t>Dépenses Variables</t>
  </si>
  <si>
    <t>Solde Précédent</t>
  </si>
  <si>
    <t>Mutuelle</t>
  </si>
  <si>
    <t>Impôts</t>
  </si>
  <si>
    <t>Assurance Voiture</t>
  </si>
  <si>
    <t>Assurance Crédit IMMO</t>
  </si>
  <si>
    <t>Energies</t>
  </si>
  <si>
    <t>Balance 1</t>
  </si>
  <si>
    <t>Balance 2</t>
  </si>
  <si>
    <t>CAF</t>
  </si>
  <si>
    <t>Sport</t>
  </si>
  <si>
    <t>Culture</t>
  </si>
  <si>
    <t>Cadeau</t>
  </si>
  <si>
    <t>Péages</t>
  </si>
  <si>
    <t>Liste des catégorie</t>
  </si>
  <si>
    <t>Retrait especes</t>
  </si>
  <si>
    <t>Divertissement</t>
  </si>
  <si>
    <t>Assurance Maison</t>
  </si>
  <si>
    <t>Assurance Vie</t>
  </si>
  <si>
    <t>Medecin/Santé</t>
  </si>
  <si>
    <t>R. Bancaire</t>
  </si>
  <si>
    <t>VIREMENT CAF ILLE ET VILAINE</t>
  </si>
  <si>
    <t>VIREMENT UNION POUR LE RECOUVRE</t>
  </si>
  <si>
    <t>Cantine/ecole</t>
  </si>
  <si>
    <t>Solde</t>
  </si>
  <si>
    <t>Année</t>
  </si>
  <si>
    <t>Mois Lettres</t>
  </si>
  <si>
    <t>Mois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</si>
</sst>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€&quot;;[Red]\-#,##0\ &quot;€&quot;"/>
  </numFmts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3" borderId="1" xfId="0" applyFont="1" applyFill="1" applyBorder="1"/>
    <xf numFmtId="0" fontId="0" fillId="0" borderId="1" xfId="0" applyFont="1" applyBorder="1"/>
    <xf numFmtId="0" fontId="0" fillId="0" borderId="0" xfId="0" applyNumberFormat="1"/>
    <xf numFmtId="0" fontId="0" fillId="0" borderId="1" xfId="0" applyBorder="1"/>
    <xf numFmtId="0" fontId="0" fillId="0" borderId="0" xfId="0" applyFont="1" applyBorder="1"/>
    <xf numFmtId="0" fontId="1" fillId="2" borderId="0" xfId="1"/>
    <xf numFmtId="6" fontId="1" fillId="2" borderId="0" xfId="1" applyNumberFormat="1"/>
    <xf numFmtId="0" fontId="1" fillId="2" borderId="0" xfId="1" applyNumberFormat="1"/>
    <xf numFmtId="0" fontId="0" fillId="4" borderId="0" xfId="0" applyFill="1"/>
  </cellXfs>
  <cellStyles count="2">
    <cellStyle name="Neutre" xfId="1" builtinId="28"/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10" formatCode="#,##0\ &quot;€&quot;;[Red]\-#,##0\ &quot;€&quot;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69602B-6DF3-472A-BBE5-A4528BA3A842}" name="Tableau1" displayName="Tableau1" ref="A4:I173" totalsRowShown="0">
  <autoFilter ref="A4:I173" xr:uid="{1451CAC4-0180-4F6A-9015-D520FCFF49AF}"/>
  <tableColumns count="9">
    <tableColumn id="1" xr3:uid="{9CBC8A6F-B03C-481C-B7FD-E850C8221C8A}" name="Date" dataDxfId="5"/>
    <tableColumn id="2" xr3:uid="{E324FE0E-E308-457F-9001-EF8B716EF92B}" name="Catégorie"/>
    <tableColumn id="3" xr3:uid="{BDF4721E-0734-41B9-98FA-E5DCE9AABEDC}" name="Poste"/>
    <tableColumn id="4" xr3:uid="{B7C96165-FB29-4007-B088-82A4EEBFE723}" name="Libellé" dataDxfId="4"/>
    <tableColumn id="5" xr3:uid="{33CEB6E0-EC32-4263-AD2D-B47E92C4CA11}" name="Montant"/>
    <tableColumn id="6" xr3:uid="{81EC6612-51DF-454A-8BB0-68E83CF4A23C}" name="Solde" dataDxfId="3" dataCellStyle="Neutre">
      <calculatedColumnFormula>IF(Tableau1[[#This Row],[Catégorie]]="Revenu",Tableau1[[#This Row],[Montant]],-Tableau1[[#This Row],[Montant]])</calculatedColumnFormula>
    </tableColumn>
    <tableColumn id="7" xr3:uid="{9DB830CA-1FF1-438E-8AB0-5A3F6D85F33F}" name="Année" dataDxfId="2" dataCellStyle="Neutre">
      <calculatedColumnFormula>YEAR(Tableau1[[#This Row],[Date]])</calculatedColumnFormula>
    </tableColumn>
    <tableColumn id="8" xr3:uid="{9B5F3790-5934-4117-BBC6-D8B2AB328534}" name="Mois" dataDxfId="1" dataCellStyle="Neutre">
      <calculatedColumnFormula>MONTH(Tableau1[[#This Row],[Date]])</calculatedColumnFormula>
    </tableColumn>
    <tableColumn id="9" xr3:uid="{AA30C41C-4C15-4191-8159-58E92C59D275}" name="Mois Lettres" dataDxfId="0" dataCellStyle="Neutre">
      <calculatedColumnFormula>PROPER(TEXT(Tableau1[[#This Row],[Date]],"mmm"))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18BEB9-2CD7-4F2E-9FF5-274E17CC28E1}" name="Tableau2" displayName="Tableau2" ref="A2:C15" totalsRowShown="0">
  <autoFilter ref="A2:C15" xr:uid="{7B80E160-9F20-4A79-9998-1C026C3E64F9}"/>
  <sortState ref="A3:C13">
    <sortCondition ref="C2:C13"/>
  </sortState>
  <tableColumns count="3">
    <tableColumn id="1" xr3:uid="{65D1AFF2-2C3C-4BF6-B780-2DA4939A2D7B}" name="Revenu"/>
    <tableColumn id="2" xr3:uid="{B214326C-09D0-4FDA-BDB5-9CC8FD70F84D}" name="Dépenses Fixes"/>
    <tableColumn id="3" xr3:uid="{97F90D68-4B58-4393-980E-DF2772CDC210}" name="Dépenses Variab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FC4E7-3AE2-4B4B-82DE-03B8D5E3D919}">
  <dimension ref="A1"/>
  <sheetViews>
    <sheetView tabSelected="1" workbookViewId="0">
      <selection activeCell="F12" sqref="F12"/>
    </sheetView>
  </sheetViews>
  <sheetFormatPr baseColWidth="10" defaultRowHeight="15" x14ac:dyDescent="0.25"/>
  <cols>
    <col min="1" max="16384" width="11.42578125" style="10"/>
  </cols>
  <sheetData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36497-F2BC-4975-AEF6-803E76BC307D}">
  <dimension ref="A4:I173"/>
  <sheetViews>
    <sheetView topLeftCell="A7" workbookViewId="0">
      <selection activeCell="L16" sqref="L16"/>
    </sheetView>
  </sheetViews>
  <sheetFormatPr baseColWidth="10" defaultRowHeight="15" x14ac:dyDescent="0.25"/>
  <cols>
    <col min="2" max="2" width="18.5703125" bestFit="1" customWidth="1"/>
    <col min="3" max="3" width="30.28515625" customWidth="1"/>
    <col min="4" max="4" width="59.5703125" customWidth="1"/>
  </cols>
  <sheetData>
    <row r="4" spans="1:9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s="7" t="s">
        <v>142</v>
      </c>
      <c r="G4" s="7" t="s">
        <v>143</v>
      </c>
      <c r="H4" s="7" t="s">
        <v>145</v>
      </c>
      <c r="I4" s="7" t="s">
        <v>144</v>
      </c>
    </row>
    <row r="5" spans="1:9" x14ac:dyDescent="0.25">
      <c r="A5" s="1">
        <v>44819</v>
      </c>
      <c r="B5" t="s">
        <v>118</v>
      </c>
      <c r="C5" t="s">
        <v>107</v>
      </c>
      <c r="D5" s="4" t="s">
        <v>7</v>
      </c>
      <c r="E5">
        <v>24.33</v>
      </c>
      <c r="F5" s="8">
        <f>IF(Tableau1[[#This Row],[Catégorie]]="Revenu",Tableau1[[#This Row],[Montant]],-Tableau1[[#This Row],[Montant]])</f>
        <v>-24.33</v>
      </c>
      <c r="G5" s="7">
        <f>YEAR(Tableau1[[#This Row],[Date]])</f>
        <v>2022</v>
      </c>
      <c r="H5" s="7">
        <f>MONTH(Tableau1[[#This Row],[Date]])</f>
        <v>9</v>
      </c>
      <c r="I5" s="9" t="str">
        <f>PROPER(TEXT(Tableau1[[#This Row],[Date]],"mmm"))</f>
        <v>Sept</v>
      </c>
    </row>
    <row r="6" spans="1:9" x14ac:dyDescent="0.25">
      <c r="A6" s="1">
        <v>44819</v>
      </c>
      <c r="B6" t="s">
        <v>117</v>
      </c>
      <c r="C6" t="s">
        <v>6</v>
      </c>
      <c r="D6" s="4" t="s">
        <v>5</v>
      </c>
      <c r="E6">
        <v>312.12</v>
      </c>
      <c r="F6" s="8">
        <f>IF(Tableau1[[#This Row],[Catégorie]]="Revenu",Tableau1[[#This Row],[Montant]],-Tableau1[[#This Row],[Montant]])</f>
        <v>-312.12</v>
      </c>
      <c r="G6" s="7">
        <f>YEAR(Tableau1[[#This Row],[Date]])</f>
        <v>2022</v>
      </c>
      <c r="H6" s="7">
        <f>MONTH(Tableau1[[#This Row],[Date]])</f>
        <v>9</v>
      </c>
      <c r="I6" s="9" t="str">
        <f>PROPER(TEXT(Tableau1[[#This Row],[Date]],"mmm"))</f>
        <v>Sept</v>
      </c>
    </row>
    <row r="7" spans="1:9" x14ac:dyDescent="0.25">
      <c r="A7" s="1">
        <v>44819</v>
      </c>
      <c r="B7" t="s">
        <v>118</v>
      </c>
      <c r="C7" t="s">
        <v>110</v>
      </c>
      <c r="D7" s="4" t="s">
        <v>8</v>
      </c>
      <c r="E7">
        <v>147.99</v>
      </c>
      <c r="F7" s="8">
        <f>IF(Tableau1[[#This Row],[Catégorie]]="Revenu",Tableau1[[#This Row],[Montant]],-Tableau1[[#This Row],[Montant]])</f>
        <v>-147.99</v>
      </c>
      <c r="G7" s="7">
        <f>YEAR(Tableau1[[#This Row],[Date]])</f>
        <v>2022</v>
      </c>
      <c r="H7" s="7">
        <f>MONTH(Tableau1[[#This Row],[Date]])</f>
        <v>9</v>
      </c>
      <c r="I7" s="9" t="str">
        <f>PROPER(TEXT(Tableau1[[#This Row],[Date]],"mmm"))</f>
        <v>Sept</v>
      </c>
    </row>
    <row r="8" spans="1:9" x14ac:dyDescent="0.25">
      <c r="A8" s="1">
        <v>44821</v>
      </c>
      <c r="B8" t="s">
        <v>105</v>
      </c>
      <c r="C8" t="s">
        <v>126</v>
      </c>
      <c r="D8" s="4" t="s">
        <v>9</v>
      </c>
      <c r="E8">
        <v>500</v>
      </c>
      <c r="F8" s="8">
        <f>IF(Tableau1[[#This Row],[Catégorie]]="Revenu",Tableau1[[#This Row],[Montant]],-Tableau1[[#This Row],[Montant]])</f>
        <v>500</v>
      </c>
      <c r="G8" s="7">
        <f>YEAR(Tableau1[[#This Row],[Date]])</f>
        <v>2022</v>
      </c>
      <c r="H8" s="7">
        <f>MONTH(Tableau1[[#This Row],[Date]])</f>
        <v>9</v>
      </c>
      <c r="I8" s="9" t="str">
        <f>PROPER(TEXT(Tableau1[[#This Row],[Date]],"mmm"))</f>
        <v>Sept</v>
      </c>
    </row>
    <row r="9" spans="1:9" x14ac:dyDescent="0.25">
      <c r="A9" s="1">
        <v>44823</v>
      </c>
      <c r="B9" t="s">
        <v>118</v>
      </c>
      <c r="C9" t="s">
        <v>107</v>
      </c>
      <c r="D9" s="4" t="s">
        <v>10</v>
      </c>
      <c r="E9">
        <v>85.9</v>
      </c>
      <c r="F9" s="8">
        <f>IF(Tableau1[[#This Row],[Catégorie]]="Revenu",Tableau1[[#This Row],[Montant]],-Tableau1[[#This Row],[Montant]])</f>
        <v>-85.9</v>
      </c>
      <c r="G9" s="7">
        <f>YEAR(Tableau1[[#This Row],[Date]])</f>
        <v>2022</v>
      </c>
      <c r="H9" s="7">
        <f>MONTH(Tableau1[[#This Row],[Date]])</f>
        <v>9</v>
      </c>
      <c r="I9" s="9" t="str">
        <f>PROPER(TEXT(Tableau1[[#This Row],[Date]],"mmm"))</f>
        <v>Sept</v>
      </c>
    </row>
    <row r="10" spans="1:9" x14ac:dyDescent="0.25">
      <c r="A10" s="1">
        <v>44823</v>
      </c>
      <c r="B10" t="s">
        <v>118</v>
      </c>
      <c r="C10" t="s">
        <v>134</v>
      </c>
      <c r="D10" s="4" t="s">
        <v>11</v>
      </c>
      <c r="E10">
        <v>345.64</v>
      </c>
      <c r="F10" s="8">
        <f>IF(Tableau1[[#This Row],[Catégorie]]="Revenu",Tableau1[[#This Row],[Montant]],-Tableau1[[#This Row],[Montant]])</f>
        <v>-345.64</v>
      </c>
      <c r="G10" s="7">
        <f>YEAR(Tableau1[[#This Row],[Date]])</f>
        <v>2022</v>
      </c>
      <c r="H10" s="7">
        <f>MONTH(Tableau1[[#This Row],[Date]])</f>
        <v>9</v>
      </c>
      <c r="I10" s="9" t="str">
        <f>PROPER(TEXT(Tableau1[[#This Row],[Date]],"mmm"))</f>
        <v>Sept</v>
      </c>
    </row>
    <row r="11" spans="1:9" x14ac:dyDescent="0.25">
      <c r="A11" s="1">
        <v>44823</v>
      </c>
      <c r="B11" t="s">
        <v>118</v>
      </c>
      <c r="C11" t="s">
        <v>107</v>
      </c>
      <c r="D11" s="4" t="s">
        <v>12</v>
      </c>
      <c r="E11">
        <v>135.34</v>
      </c>
      <c r="F11" s="8">
        <f>IF(Tableau1[[#This Row],[Catégorie]]="Revenu",Tableau1[[#This Row],[Montant]],-Tableau1[[#This Row],[Montant]])</f>
        <v>-135.34</v>
      </c>
      <c r="G11" s="7">
        <f>YEAR(Tableau1[[#This Row],[Date]])</f>
        <v>2022</v>
      </c>
      <c r="H11" s="7">
        <f>MONTH(Tableau1[[#This Row],[Date]])</f>
        <v>9</v>
      </c>
      <c r="I11" s="9" t="str">
        <f>PROPER(TEXT(Tableau1[[#This Row],[Date]],"mmm"))</f>
        <v>Sept</v>
      </c>
    </row>
    <row r="12" spans="1:9" x14ac:dyDescent="0.25">
      <c r="A12" s="1">
        <v>44823</v>
      </c>
      <c r="B12" t="s">
        <v>118</v>
      </c>
      <c r="C12" t="s">
        <v>108</v>
      </c>
      <c r="D12" s="4" t="s">
        <v>13</v>
      </c>
      <c r="E12">
        <v>92.52</v>
      </c>
      <c r="F12" s="8">
        <f>IF(Tableau1[[#This Row],[Catégorie]]="Revenu",Tableau1[[#This Row],[Montant]],-Tableau1[[#This Row],[Montant]])</f>
        <v>-92.52</v>
      </c>
      <c r="G12" s="7">
        <f>YEAR(Tableau1[[#This Row],[Date]])</f>
        <v>2022</v>
      </c>
      <c r="H12" s="7">
        <f>MONTH(Tableau1[[#This Row],[Date]])</f>
        <v>9</v>
      </c>
      <c r="I12" s="9" t="str">
        <f>PROPER(TEXT(Tableau1[[#This Row],[Date]],"mmm"))</f>
        <v>Sept</v>
      </c>
    </row>
    <row r="13" spans="1:9" x14ac:dyDescent="0.25">
      <c r="A13" s="1">
        <v>44823</v>
      </c>
      <c r="B13" t="s">
        <v>118</v>
      </c>
      <c r="C13" t="s">
        <v>109</v>
      </c>
      <c r="D13" s="4" t="s">
        <v>14</v>
      </c>
      <c r="E13">
        <v>34.6</v>
      </c>
      <c r="F13" s="8">
        <f>IF(Tableau1[[#This Row],[Catégorie]]="Revenu",Tableau1[[#This Row],[Montant]],-Tableau1[[#This Row],[Montant]])</f>
        <v>-34.6</v>
      </c>
      <c r="G13" s="7">
        <f>YEAR(Tableau1[[#This Row],[Date]])</f>
        <v>2022</v>
      </c>
      <c r="H13" s="7">
        <f>MONTH(Tableau1[[#This Row],[Date]])</f>
        <v>9</v>
      </c>
      <c r="I13" s="9" t="str">
        <f>PROPER(TEXT(Tableau1[[#This Row],[Date]],"mmm"))</f>
        <v>Sept</v>
      </c>
    </row>
    <row r="14" spans="1:9" x14ac:dyDescent="0.25">
      <c r="A14" s="1">
        <v>44823</v>
      </c>
      <c r="B14" t="s">
        <v>118</v>
      </c>
      <c r="C14" t="s">
        <v>107</v>
      </c>
      <c r="D14" s="4" t="s">
        <v>15</v>
      </c>
      <c r="E14">
        <v>16.77</v>
      </c>
      <c r="F14" s="8">
        <f>IF(Tableau1[[#This Row],[Catégorie]]="Revenu",Tableau1[[#This Row],[Montant]],-Tableau1[[#This Row],[Montant]])</f>
        <v>-16.77</v>
      </c>
      <c r="G14" s="7">
        <f>YEAR(Tableau1[[#This Row],[Date]])</f>
        <v>2022</v>
      </c>
      <c r="H14" s="7">
        <f>MONTH(Tableau1[[#This Row],[Date]])</f>
        <v>9</v>
      </c>
      <c r="I14" s="9" t="str">
        <f>PROPER(TEXT(Tableau1[[#This Row],[Date]],"mmm"))</f>
        <v>Sept</v>
      </c>
    </row>
    <row r="15" spans="1:9" x14ac:dyDescent="0.25">
      <c r="A15" s="1">
        <v>44824</v>
      </c>
      <c r="B15" t="s">
        <v>105</v>
      </c>
      <c r="C15" t="s">
        <v>126</v>
      </c>
      <c r="D15" s="4" t="s">
        <v>9</v>
      </c>
      <c r="E15">
        <v>1900</v>
      </c>
      <c r="F15" s="8">
        <f>IF(Tableau1[[#This Row],[Catégorie]]="Revenu",Tableau1[[#This Row],[Montant]],-Tableau1[[#This Row],[Montant]])</f>
        <v>1900</v>
      </c>
      <c r="G15" s="7">
        <f>YEAR(Tableau1[[#This Row],[Date]])</f>
        <v>2022</v>
      </c>
      <c r="H15" s="7">
        <f>MONTH(Tableau1[[#This Row],[Date]])</f>
        <v>9</v>
      </c>
      <c r="I15" s="9" t="str">
        <f>PROPER(TEXT(Tableau1[[#This Row],[Date]],"mmm"))</f>
        <v>Sept</v>
      </c>
    </row>
    <row r="16" spans="1:9" x14ac:dyDescent="0.25">
      <c r="A16" s="1">
        <v>44825</v>
      </c>
      <c r="B16" t="s">
        <v>117</v>
      </c>
      <c r="C16" t="s">
        <v>136</v>
      </c>
      <c r="D16" s="4" t="s">
        <v>16</v>
      </c>
      <c r="E16">
        <v>7.49</v>
      </c>
      <c r="F16" s="8">
        <f>IF(Tableau1[[#This Row],[Catégorie]]="Revenu",Tableau1[[#This Row],[Montant]],-Tableau1[[#This Row],[Montant]])</f>
        <v>-7.49</v>
      </c>
      <c r="G16" s="7">
        <f>YEAR(Tableau1[[#This Row],[Date]])</f>
        <v>2022</v>
      </c>
      <c r="H16" s="7">
        <f>MONTH(Tableau1[[#This Row],[Date]])</f>
        <v>9</v>
      </c>
      <c r="I16" s="9" t="str">
        <f>PROPER(TEXT(Tableau1[[#This Row],[Date]],"mmm"))</f>
        <v>Sept</v>
      </c>
    </row>
    <row r="17" spans="1:9" x14ac:dyDescent="0.25">
      <c r="A17" s="1">
        <v>44825</v>
      </c>
      <c r="B17" t="s">
        <v>117</v>
      </c>
      <c r="C17" t="s">
        <v>136</v>
      </c>
      <c r="D17" s="4" t="s">
        <v>16</v>
      </c>
      <c r="E17">
        <v>5.93</v>
      </c>
      <c r="F17" s="8">
        <f>IF(Tableau1[[#This Row],[Catégorie]]="Revenu",Tableau1[[#This Row],[Montant]],-Tableau1[[#This Row],[Montant]])</f>
        <v>-5.93</v>
      </c>
      <c r="G17" s="7">
        <f>YEAR(Tableau1[[#This Row],[Date]])</f>
        <v>2022</v>
      </c>
      <c r="H17" s="7">
        <f>MONTH(Tableau1[[#This Row],[Date]])</f>
        <v>9</v>
      </c>
      <c r="I17" s="9" t="str">
        <f>PROPER(TEXT(Tableau1[[#This Row],[Date]],"mmm"))</f>
        <v>Sept</v>
      </c>
    </row>
    <row r="18" spans="1:9" x14ac:dyDescent="0.25">
      <c r="A18" s="1">
        <v>44826</v>
      </c>
      <c r="B18" t="s">
        <v>118</v>
      </c>
      <c r="C18" t="s">
        <v>107</v>
      </c>
      <c r="D18" s="4" t="s">
        <v>17</v>
      </c>
      <c r="E18">
        <v>93.03</v>
      </c>
      <c r="F18" s="8">
        <f>IF(Tableau1[[#This Row],[Catégorie]]="Revenu",Tableau1[[#This Row],[Montant]],-Tableau1[[#This Row],[Montant]])</f>
        <v>-93.03</v>
      </c>
      <c r="G18" s="7">
        <f>YEAR(Tableau1[[#This Row],[Date]])</f>
        <v>2022</v>
      </c>
      <c r="H18" s="7">
        <f>MONTH(Tableau1[[#This Row],[Date]])</f>
        <v>9</v>
      </c>
      <c r="I18" s="9" t="str">
        <f>PROPER(TEXT(Tableau1[[#This Row],[Date]],"mmm"))</f>
        <v>Sept</v>
      </c>
    </row>
    <row r="19" spans="1:9" x14ac:dyDescent="0.25">
      <c r="A19" s="1">
        <v>44830</v>
      </c>
      <c r="B19" t="s">
        <v>118</v>
      </c>
      <c r="C19" t="s">
        <v>107</v>
      </c>
      <c r="D19" s="4" t="s">
        <v>18</v>
      </c>
      <c r="E19">
        <v>35.75</v>
      </c>
      <c r="F19" s="8">
        <f>IF(Tableau1[[#This Row],[Catégorie]]="Revenu",Tableau1[[#This Row],[Montant]],-Tableau1[[#This Row],[Montant]])</f>
        <v>-35.75</v>
      </c>
      <c r="G19" s="7">
        <f>YEAR(Tableau1[[#This Row],[Date]])</f>
        <v>2022</v>
      </c>
      <c r="H19" s="7">
        <f>MONTH(Tableau1[[#This Row],[Date]])</f>
        <v>9</v>
      </c>
      <c r="I19" s="9" t="str">
        <f>PROPER(TEXT(Tableau1[[#This Row],[Date]],"mmm"))</f>
        <v>Sept</v>
      </c>
    </row>
    <row r="20" spans="1:9" x14ac:dyDescent="0.25">
      <c r="A20" s="1">
        <v>44830</v>
      </c>
      <c r="B20" t="s">
        <v>117</v>
      </c>
      <c r="C20" t="s">
        <v>111</v>
      </c>
      <c r="D20" s="4" t="s">
        <v>19</v>
      </c>
      <c r="E20">
        <v>61.58</v>
      </c>
      <c r="F20" s="8">
        <f>IF(Tableau1[[#This Row],[Catégorie]]="Revenu",Tableau1[[#This Row],[Montant]],-Tableau1[[#This Row],[Montant]])</f>
        <v>-61.58</v>
      </c>
      <c r="G20" s="7">
        <f>YEAR(Tableau1[[#This Row],[Date]])</f>
        <v>2022</v>
      </c>
      <c r="H20" s="7">
        <f>MONTH(Tableau1[[#This Row],[Date]])</f>
        <v>9</v>
      </c>
      <c r="I20" s="9" t="str">
        <f>PROPER(TEXT(Tableau1[[#This Row],[Date]],"mmm"))</f>
        <v>Sept</v>
      </c>
    </row>
    <row r="21" spans="1:9" x14ac:dyDescent="0.25">
      <c r="A21" s="1">
        <v>44830</v>
      </c>
      <c r="B21" t="s">
        <v>118</v>
      </c>
      <c r="C21" t="s">
        <v>107</v>
      </c>
      <c r="D21" s="4" t="s">
        <v>20</v>
      </c>
      <c r="E21">
        <v>43.31</v>
      </c>
      <c r="F21" s="8">
        <f>IF(Tableau1[[#This Row],[Catégorie]]="Revenu",Tableau1[[#This Row],[Montant]],-Tableau1[[#This Row],[Montant]])</f>
        <v>-43.31</v>
      </c>
      <c r="G21" s="7">
        <f>YEAR(Tableau1[[#This Row],[Date]])</f>
        <v>2022</v>
      </c>
      <c r="H21" s="7">
        <f>MONTH(Tableau1[[#This Row],[Date]])</f>
        <v>9</v>
      </c>
      <c r="I21" s="9" t="str">
        <f>PROPER(TEXT(Tableau1[[#This Row],[Date]],"mmm"))</f>
        <v>Sept</v>
      </c>
    </row>
    <row r="22" spans="1:9" x14ac:dyDescent="0.25">
      <c r="A22" s="1">
        <v>44830</v>
      </c>
      <c r="B22" t="s">
        <v>118</v>
      </c>
      <c r="C22" t="s">
        <v>133</v>
      </c>
      <c r="D22" s="4" t="s">
        <v>9</v>
      </c>
      <c r="E22">
        <v>30</v>
      </c>
      <c r="F22" s="8">
        <f>IF(Tableau1[[#This Row],[Catégorie]]="Revenu",Tableau1[[#This Row],[Montant]],-Tableau1[[#This Row],[Montant]])</f>
        <v>-30</v>
      </c>
      <c r="G22" s="7">
        <f>YEAR(Tableau1[[#This Row],[Date]])</f>
        <v>2022</v>
      </c>
      <c r="H22" s="7">
        <f>MONTH(Tableau1[[#This Row],[Date]])</f>
        <v>9</v>
      </c>
      <c r="I22" s="9" t="str">
        <f>PROPER(TEXT(Tableau1[[#This Row],[Date]],"mmm"))</f>
        <v>Sept</v>
      </c>
    </row>
    <row r="23" spans="1:9" x14ac:dyDescent="0.25">
      <c r="A23" s="1">
        <v>44830</v>
      </c>
      <c r="B23" t="s">
        <v>118</v>
      </c>
      <c r="C23" t="s">
        <v>112</v>
      </c>
      <c r="D23" s="4" t="s">
        <v>21</v>
      </c>
      <c r="E23">
        <v>26.65</v>
      </c>
      <c r="F23" s="8">
        <f>IF(Tableau1[[#This Row],[Catégorie]]="Revenu",Tableau1[[#This Row],[Montant]],-Tableau1[[#This Row],[Montant]])</f>
        <v>-26.65</v>
      </c>
      <c r="G23" s="7">
        <f>YEAR(Tableau1[[#This Row],[Date]])</f>
        <v>2022</v>
      </c>
      <c r="H23" s="7">
        <f>MONTH(Tableau1[[#This Row],[Date]])</f>
        <v>9</v>
      </c>
      <c r="I23" s="9" t="str">
        <f>PROPER(TEXT(Tableau1[[#This Row],[Date]],"mmm"))</f>
        <v>Sept</v>
      </c>
    </row>
    <row r="24" spans="1:9" x14ac:dyDescent="0.25">
      <c r="A24" s="1">
        <v>44830</v>
      </c>
      <c r="B24" t="s">
        <v>118</v>
      </c>
      <c r="C24" t="s">
        <v>107</v>
      </c>
      <c r="D24" s="4" t="s">
        <v>22</v>
      </c>
      <c r="E24">
        <v>192.63</v>
      </c>
      <c r="F24" s="8">
        <f>IF(Tableau1[[#This Row],[Catégorie]]="Revenu",Tableau1[[#This Row],[Montant]],-Tableau1[[#This Row],[Montant]])</f>
        <v>-192.63</v>
      </c>
      <c r="G24" s="7">
        <f>YEAR(Tableau1[[#This Row],[Date]])</f>
        <v>2022</v>
      </c>
      <c r="H24" s="7">
        <f>MONTH(Tableau1[[#This Row],[Date]])</f>
        <v>9</v>
      </c>
      <c r="I24" s="9" t="str">
        <f>PROPER(TEXT(Tableau1[[#This Row],[Date]],"mmm"))</f>
        <v>Sept</v>
      </c>
    </row>
    <row r="25" spans="1:9" x14ac:dyDescent="0.25">
      <c r="A25" s="1">
        <v>44831</v>
      </c>
      <c r="B25" t="s">
        <v>117</v>
      </c>
      <c r="C25" t="s">
        <v>113</v>
      </c>
      <c r="D25" s="4" t="s">
        <v>23</v>
      </c>
      <c r="E25">
        <v>3.79</v>
      </c>
      <c r="F25" s="8">
        <f>IF(Tableau1[[#This Row],[Catégorie]]="Revenu",Tableau1[[#This Row],[Montant]],-Tableau1[[#This Row],[Montant]])</f>
        <v>-3.79</v>
      </c>
      <c r="G25" s="7">
        <f>YEAR(Tableau1[[#This Row],[Date]])</f>
        <v>2022</v>
      </c>
      <c r="H25" s="7">
        <f>MONTH(Tableau1[[#This Row],[Date]])</f>
        <v>9</v>
      </c>
      <c r="I25" s="9" t="str">
        <f>PROPER(TEXT(Tableau1[[#This Row],[Date]],"mmm"))</f>
        <v>Sept</v>
      </c>
    </row>
    <row r="26" spans="1:9" x14ac:dyDescent="0.25">
      <c r="A26" s="1">
        <v>44831</v>
      </c>
      <c r="B26" t="s">
        <v>117</v>
      </c>
      <c r="C26" t="s">
        <v>113</v>
      </c>
      <c r="D26" s="4" t="s">
        <v>24</v>
      </c>
      <c r="E26">
        <v>3.79</v>
      </c>
      <c r="F26" s="8">
        <f>IF(Tableau1[[#This Row],[Catégorie]]="Revenu",Tableau1[[#This Row],[Montant]],-Tableau1[[#This Row],[Montant]])</f>
        <v>-3.79</v>
      </c>
      <c r="G26" s="7">
        <f>YEAR(Tableau1[[#This Row],[Date]])</f>
        <v>2022</v>
      </c>
      <c r="H26" s="7">
        <f>MONTH(Tableau1[[#This Row],[Date]])</f>
        <v>9</v>
      </c>
      <c r="I26" s="9" t="str">
        <f>PROPER(TEXT(Tableau1[[#This Row],[Date]],"mmm"))</f>
        <v>Sept</v>
      </c>
    </row>
    <row r="27" spans="1:9" x14ac:dyDescent="0.25">
      <c r="A27" s="1">
        <v>44832</v>
      </c>
      <c r="B27" t="s">
        <v>118</v>
      </c>
      <c r="C27" t="s">
        <v>107</v>
      </c>
      <c r="D27" s="4" t="s">
        <v>25</v>
      </c>
      <c r="E27">
        <v>59.03</v>
      </c>
      <c r="F27" s="8">
        <f>IF(Tableau1[[#This Row],[Catégorie]]="Revenu",Tableau1[[#This Row],[Montant]],-Tableau1[[#This Row],[Montant]])</f>
        <v>-59.03</v>
      </c>
      <c r="G27" s="7">
        <f>YEAR(Tableau1[[#This Row],[Date]])</f>
        <v>2022</v>
      </c>
      <c r="H27" s="7">
        <f>MONTH(Tableau1[[#This Row],[Date]])</f>
        <v>9</v>
      </c>
      <c r="I27" s="9" t="str">
        <f>PROPER(TEXT(Tableau1[[#This Row],[Date]],"mmm"))</f>
        <v>Sept</v>
      </c>
    </row>
    <row r="28" spans="1:9" x14ac:dyDescent="0.25">
      <c r="A28" s="1">
        <v>44833</v>
      </c>
      <c r="B28" t="s">
        <v>105</v>
      </c>
      <c r="C28" t="s">
        <v>113</v>
      </c>
      <c r="D28" s="4" t="s">
        <v>9</v>
      </c>
      <c r="E28">
        <v>0.15</v>
      </c>
      <c r="F28" s="8">
        <f>IF(Tableau1[[#This Row],[Catégorie]]="Revenu",Tableau1[[#This Row],[Montant]],-Tableau1[[#This Row],[Montant]])</f>
        <v>0.15</v>
      </c>
      <c r="G28" s="7">
        <f>YEAR(Tableau1[[#This Row],[Date]])</f>
        <v>2022</v>
      </c>
      <c r="H28" s="7">
        <f>MONTH(Tableau1[[#This Row],[Date]])</f>
        <v>9</v>
      </c>
      <c r="I28" s="9" t="str">
        <f>PROPER(TEXT(Tableau1[[#This Row],[Date]],"mmm"))</f>
        <v>Sept</v>
      </c>
    </row>
    <row r="29" spans="1:9" x14ac:dyDescent="0.25">
      <c r="A29" s="1">
        <v>44833</v>
      </c>
      <c r="B29" t="s">
        <v>105</v>
      </c>
      <c r="C29" t="s">
        <v>125</v>
      </c>
      <c r="D29" s="4" t="s">
        <v>9</v>
      </c>
      <c r="E29">
        <v>2000</v>
      </c>
      <c r="F29" s="8">
        <f>IF(Tableau1[[#This Row],[Catégorie]]="Revenu",Tableau1[[#This Row],[Montant]],-Tableau1[[#This Row],[Montant]])</f>
        <v>2000</v>
      </c>
      <c r="G29" s="7">
        <f>YEAR(Tableau1[[#This Row],[Date]])</f>
        <v>2022</v>
      </c>
      <c r="H29" s="7">
        <f>MONTH(Tableau1[[#This Row],[Date]])</f>
        <v>9</v>
      </c>
      <c r="I29" s="9" t="str">
        <f>PROPER(TEXT(Tableau1[[#This Row],[Date]],"mmm"))</f>
        <v>Sept</v>
      </c>
    </row>
    <row r="30" spans="1:9" x14ac:dyDescent="0.25">
      <c r="A30" s="1">
        <v>44834</v>
      </c>
      <c r="B30" t="s">
        <v>117</v>
      </c>
      <c r="C30" t="s">
        <v>114</v>
      </c>
      <c r="D30" s="4" t="s">
        <v>26</v>
      </c>
      <c r="E30">
        <v>736.51</v>
      </c>
      <c r="F30" s="8">
        <f>IF(Tableau1[[#This Row],[Catégorie]]="Revenu",Tableau1[[#This Row],[Montant]],-Tableau1[[#This Row],[Montant]])</f>
        <v>-736.51</v>
      </c>
      <c r="G30" s="7">
        <f>YEAR(Tableau1[[#This Row],[Date]])</f>
        <v>2022</v>
      </c>
      <c r="H30" s="7">
        <f>MONTH(Tableau1[[#This Row],[Date]])</f>
        <v>9</v>
      </c>
      <c r="I30" s="9" t="str">
        <f>PROPER(TEXT(Tableau1[[#This Row],[Date]],"mmm"))</f>
        <v>Sept</v>
      </c>
    </row>
    <row r="31" spans="1:9" x14ac:dyDescent="0.25">
      <c r="A31" s="1">
        <v>44834</v>
      </c>
      <c r="B31" t="s">
        <v>117</v>
      </c>
      <c r="C31" t="s">
        <v>115</v>
      </c>
      <c r="D31" s="4" t="s">
        <v>27</v>
      </c>
      <c r="E31">
        <v>699.04</v>
      </c>
      <c r="F31" s="8">
        <f>IF(Tableau1[[#This Row],[Catégorie]]="Revenu",Tableau1[[#This Row],[Montant]],-Tableau1[[#This Row],[Montant]])</f>
        <v>-699.04</v>
      </c>
      <c r="G31" s="7">
        <f>YEAR(Tableau1[[#This Row],[Date]])</f>
        <v>2022</v>
      </c>
      <c r="H31" s="7">
        <f>MONTH(Tableau1[[#This Row],[Date]])</f>
        <v>9</v>
      </c>
      <c r="I31" s="9" t="str">
        <f>PROPER(TEXT(Tableau1[[#This Row],[Date]],"mmm"))</f>
        <v>Sept</v>
      </c>
    </row>
    <row r="32" spans="1:9" x14ac:dyDescent="0.25">
      <c r="A32" s="1">
        <v>44837</v>
      </c>
      <c r="B32" t="s">
        <v>117</v>
      </c>
      <c r="C32" t="s">
        <v>111</v>
      </c>
      <c r="D32" s="4" t="s">
        <v>28</v>
      </c>
      <c r="E32">
        <v>38.479999999999997</v>
      </c>
      <c r="F32" s="8">
        <f>IF(Tableau1[[#This Row],[Catégorie]]="Revenu",Tableau1[[#This Row],[Montant]],-Tableau1[[#This Row],[Montant]])</f>
        <v>-38.479999999999997</v>
      </c>
      <c r="G32" s="7">
        <f>YEAR(Tableau1[[#This Row],[Date]])</f>
        <v>2022</v>
      </c>
      <c r="H32" s="7">
        <f>MONTH(Tableau1[[#This Row],[Date]])</f>
        <v>10</v>
      </c>
      <c r="I32" s="9" t="str">
        <f>PROPER(TEXT(Tableau1[[#This Row],[Date]],"mmm"))</f>
        <v>Oct</v>
      </c>
    </row>
    <row r="33" spans="1:9" x14ac:dyDescent="0.25">
      <c r="A33" s="1">
        <v>44837</v>
      </c>
      <c r="B33" t="s">
        <v>118</v>
      </c>
      <c r="C33" t="s">
        <v>107</v>
      </c>
      <c r="D33" s="4" t="s">
        <v>29</v>
      </c>
      <c r="E33">
        <v>111.64</v>
      </c>
      <c r="F33" s="8">
        <f>IF(Tableau1[[#This Row],[Catégorie]]="Revenu",Tableau1[[#This Row],[Montant]],-Tableau1[[#This Row],[Montant]])</f>
        <v>-111.64</v>
      </c>
      <c r="G33" s="7">
        <f>YEAR(Tableau1[[#This Row],[Date]])</f>
        <v>2022</v>
      </c>
      <c r="H33" s="7">
        <f>MONTH(Tableau1[[#This Row],[Date]])</f>
        <v>10</v>
      </c>
      <c r="I33" s="9" t="str">
        <f>PROPER(TEXT(Tableau1[[#This Row],[Date]],"mmm"))</f>
        <v>Oct</v>
      </c>
    </row>
    <row r="34" spans="1:9" x14ac:dyDescent="0.25">
      <c r="A34" s="1">
        <v>44837</v>
      </c>
      <c r="B34" t="s">
        <v>118</v>
      </c>
      <c r="C34" t="s">
        <v>116</v>
      </c>
      <c r="D34" s="4" t="s">
        <v>30</v>
      </c>
      <c r="E34">
        <v>12.8</v>
      </c>
      <c r="F34" s="8">
        <f>IF(Tableau1[[#This Row],[Catégorie]]="Revenu",Tableau1[[#This Row],[Montant]],-Tableau1[[#This Row],[Montant]])</f>
        <v>-12.8</v>
      </c>
      <c r="G34" s="7">
        <f>YEAR(Tableau1[[#This Row],[Date]])</f>
        <v>2022</v>
      </c>
      <c r="H34" s="7">
        <f>MONTH(Tableau1[[#This Row],[Date]])</f>
        <v>10</v>
      </c>
      <c r="I34" s="9" t="str">
        <f>PROPER(TEXT(Tableau1[[#This Row],[Date]],"mmm"))</f>
        <v>Oct</v>
      </c>
    </row>
    <row r="35" spans="1:9" x14ac:dyDescent="0.25">
      <c r="A35" s="1">
        <v>44837</v>
      </c>
      <c r="B35" t="s">
        <v>118</v>
      </c>
      <c r="C35" t="s">
        <v>107</v>
      </c>
      <c r="D35" s="4" t="s">
        <v>31</v>
      </c>
      <c r="E35">
        <v>3.99</v>
      </c>
      <c r="F35" s="8">
        <f>IF(Tableau1[[#This Row],[Catégorie]]="Revenu",Tableau1[[#This Row],[Montant]],-Tableau1[[#This Row],[Montant]])</f>
        <v>-3.99</v>
      </c>
      <c r="G35" s="7">
        <f>YEAR(Tableau1[[#This Row],[Date]])</f>
        <v>2022</v>
      </c>
      <c r="H35" s="7">
        <f>MONTH(Tableau1[[#This Row],[Date]])</f>
        <v>10</v>
      </c>
      <c r="I35" s="9" t="str">
        <f>PROPER(TEXT(Tableau1[[#This Row],[Date]],"mmm"))</f>
        <v>Oct</v>
      </c>
    </row>
    <row r="36" spans="1:9" x14ac:dyDescent="0.25">
      <c r="A36" s="1">
        <v>44837</v>
      </c>
      <c r="B36" t="s">
        <v>118</v>
      </c>
      <c r="C36" t="s">
        <v>107</v>
      </c>
      <c r="D36" s="4" t="s">
        <v>32</v>
      </c>
      <c r="E36">
        <v>34.54</v>
      </c>
      <c r="F36" s="8">
        <f>IF(Tableau1[[#This Row],[Catégorie]]="Revenu",Tableau1[[#This Row],[Montant]],-Tableau1[[#This Row],[Montant]])</f>
        <v>-34.54</v>
      </c>
      <c r="G36" s="7">
        <f>YEAR(Tableau1[[#This Row],[Date]])</f>
        <v>2022</v>
      </c>
      <c r="H36" s="7">
        <f>MONTH(Tableau1[[#This Row],[Date]])</f>
        <v>10</v>
      </c>
      <c r="I36" s="9" t="str">
        <f>PROPER(TEXT(Tableau1[[#This Row],[Date]],"mmm"))</f>
        <v>Oct</v>
      </c>
    </row>
    <row r="37" spans="1:9" x14ac:dyDescent="0.25">
      <c r="A37" s="1">
        <v>44837</v>
      </c>
      <c r="B37" t="s">
        <v>118</v>
      </c>
      <c r="C37" t="s">
        <v>116</v>
      </c>
      <c r="D37" s="4" t="s">
        <v>30</v>
      </c>
      <c r="E37">
        <v>220.4</v>
      </c>
      <c r="F37" s="8">
        <f>IF(Tableau1[[#This Row],[Catégorie]]="Revenu",Tableau1[[#This Row],[Montant]],-Tableau1[[#This Row],[Montant]])</f>
        <v>-220.4</v>
      </c>
      <c r="G37" s="7">
        <f>YEAR(Tableau1[[#This Row],[Date]])</f>
        <v>2022</v>
      </c>
      <c r="H37" s="7">
        <f>MONTH(Tableau1[[#This Row],[Date]])</f>
        <v>10</v>
      </c>
      <c r="I37" s="9" t="str">
        <f>PROPER(TEXT(Tableau1[[#This Row],[Date]],"mmm"))</f>
        <v>Oct</v>
      </c>
    </row>
    <row r="38" spans="1:9" x14ac:dyDescent="0.25">
      <c r="A38" s="1">
        <v>44837</v>
      </c>
      <c r="B38" t="s">
        <v>117</v>
      </c>
      <c r="C38" t="s">
        <v>136</v>
      </c>
      <c r="D38" s="4" t="s">
        <v>33</v>
      </c>
      <c r="E38">
        <v>3.65</v>
      </c>
      <c r="F38" s="8">
        <f>IF(Tableau1[[#This Row],[Catégorie]]="Revenu",Tableau1[[#This Row],[Montant]],-Tableau1[[#This Row],[Montant]])</f>
        <v>-3.65</v>
      </c>
      <c r="G38" s="7">
        <f>YEAR(Tableau1[[#This Row],[Date]])</f>
        <v>2022</v>
      </c>
      <c r="H38" s="7">
        <f>MONTH(Tableau1[[#This Row],[Date]])</f>
        <v>10</v>
      </c>
      <c r="I38" s="9" t="str">
        <f>PROPER(TEXT(Tableau1[[#This Row],[Date]],"mmm"))</f>
        <v>Oct</v>
      </c>
    </row>
    <row r="39" spans="1:9" x14ac:dyDescent="0.25">
      <c r="A39" s="1">
        <v>44837</v>
      </c>
      <c r="B39" t="s">
        <v>117</v>
      </c>
      <c r="C39" t="s">
        <v>136</v>
      </c>
      <c r="D39" s="4" t="s">
        <v>33</v>
      </c>
      <c r="E39">
        <v>5.15</v>
      </c>
      <c r="F39" s="8">
        <f>IF(Tableau1[[#This Row],[Catégorie]]="Revenu",Tableau1[[#This Row],[Montant]],-Tableau1[[#This Row],[Montant]])</f>
        <v>-5.15</v>
      </c>
      <c r="G39" s="7">
        <f>YEAR(Tableau1[[#This Row],[Date]])</f>
        <v>2022</v>
      </c>
      <c r="H39" s="7">
        <f>MONTH(Tableau1[[#This Row],[Date]])</f>
        <v>10</v>
      </c>
      <c r="I39" s="9" t="str">
        <f>PROPER(TEXT(Tableau1[[#This Row],[Date]],"mmm"))</f>
        <v>Oct</v>
      </c>
    </row>
    <row r="40" spans="1:9" x14ac:dyDescent="0.25">
      <c r="A40" s="1">
        <v>44837</v>
      </c>
      <c r="B40" t="s">
        <v>117</v>
      </c>
      <c r="C40" t="s">
        <v>135</v>
      </c>
      <c r="D40" s="4" t="s">
        <v>34</v>
      </c>
      <c r="E40">
        <v>30.92</v>
      </c>
      <c r="F40" s="8">
        <f>IF(Tableau1[[#This Row],[Catégorie]]="Revenu",Tableau1[[#This Row],[Montant]],-Tableau1[[#This Row],[Montant]])</f>
        <v>-30.92</v>
      </c>
      <c r="G40" s="7">
        <f>YEAR(Tableau1[[#This Row],[Date]])</f>
        <v>2022</v>
      </c>
      <c r="H40" s="7">
        <f>MONTH(Tableau1[[#This Row],[Date]])</f>
        <v>10</v>
      </c>
      <c r="I40" s="9" t="str">
        <f>PROPER(TEXT(Tableau1[[#This Row],[Date]],"mmm"))</f>
        <v>Oct</v>
      </c>
    </row>
    <row r="41" spans="1:9" x14ac:dyDescent="0.25">
      <c r="A41" s="1">
        <v>44837</v>
      </c>
      <c r="B41" t="s">
        <v>118</v>
      </c>
      <c r="C41" t="s">
        <v>107</v>
      </c>
      <c r="D41" s="4" t="s">
        <v>35</v>
      </c>
      <c r="E41">
        <v>112.42</v>
      </c>
      <c r="F41" s="8">
        <f>IF(Tableau1[[#This Row],[Catégorie]]="Revenu",Tableau1[[#This Row],[Montant]],-Tableau1[[#This Row],[Montant]])</f>
        <v>-112.42</v>
      </c>
      <c r="G41" s="7">
        <f>YEAR(Tableau1[[#This Row],[Date]])</f>
        <v>2022</v>
      </c>
      <c r="H41" s="7">
        <f>MONTH(Tableau1[[#This Row],[Date]])</f>
        <v>10</v>
      </c>
      <c r="I41" s="9" t="str">
        <f>PROPER(TEXT(Tableau1[[#This Row],[Date]],"mmm"))</f>
        <v>Oct</v>
      </c>
    </row>
    <row r="42" spans="1:9" x14ac:dyDescent="0.25">
      <c r="A42" s="1">
        <v>44837</v>
      </c>
      <c r="B42" t="s">
        <v>117</v>
      </c>
      <c r="C42" t="s">
        <v>135</v>
      </c>
      <c r="D42" s="4" t="s">
        <v>34</v>
      </c>
      <c r="E42">
        <v>136.82</v>
      </c>
      <c r="F42" s="8">
        <f>IF(Tableau1[[#This Row],[Catégorie]]="Revenu",Tableau1[[#This Row],[Montant]],-Tableau1[[#This Row],[Montant]])</f>
        <v>-136.82</v>
      </c>
      <c r="G42" s="7">
        <f>YEAR(Tableau1[[#This Row],[Date]])</f>
        <v>2022</v>
      </c>
      <c r="H42" s="7">
        <f>MONTH(Tableau1[[#This Row],[Date]])</f>
        <v>10</v>
      </c>
      <c r="I42" s="9" t="str">
        <f>PROPER(TEXT(Tableau1[[#This Row],[Date]],"mmm"))</f>
        <v>Oct</v>
      </c>
    </row>
    <row r="43" spans="1:9" x14ac:dyDescent="0.25">
      <c r="A43" s="1">
        <v>44838</v>
      </c>
      <c r="B43" t="s">
        <v>105</v>
      </c>
      <c r="C43" t="s">
        <v>127</v>
      </c>
      <c r="D43" s="4" t="s">
        <v>9</v>
      </c>
      <c r="E43">
        <v>189.2</v>
      </c>
      <c r="F43" s="8">
        <f>IF(Tableau1[[#This Row],[Catégorie]]="Revenu",Tableau1[[#This Row],[Montant]],-Tableau1[[#This Row],[Montant]])</f>
        <v>189.2</v>
      </c>
      <c r="G43" s="7">
        <f>YEAR(Tableau1[[#This Row],[Date]])</f>
        <v>2022</v>
      </c>
      <c r="H43" s="7">
        <f>MONTH(Tableau1[[#This Row],[Date]])</f>
        <v>10</v>
      </c>
      <c r="I43" s="9" t="str">
        <f>PROPER(TEXT(Tableau1[[#This Row],[Date]],"mmm"))</f>
        <v>Oct</v>
      </c>
    </row>
    <row r="44" spans="1:9" x14ac:dyDescent="0.25">
      <c r="A44" s="1">
        <v>44839</v>
      </c>
      <c r="B44" t="s">
        <v>117</v>
      </c>
      <c r="C44" t="s">
        <v>124</v>
      </c>
      <c r="D44" s="4" t="s">
        <v>36</v>
      </c>
      <c r="E44">
        <v>62</v>
      </c>
      <c r="F44" s="8">
        <f>IF(Tableau1[[#This Row],[Catégorie]]="Revenu",Tableau1[[#This Row],[Montant]],-Tableau1[[#This Row],[Montant]])</f>
        <v>-62</v>
      </c>
      <c r="G44" s="7">
        <f>YEAR(Tableau1[[#This Row],[Date]])</f>
        <v>2022</v>
      </c>
      <c r="H44" s="7">
        <f>MONTH(Tableau1[[#This Row],[Date]])</f>
        <v>10</v>
      </c>
      <c r="I44" s="9" t="str">
        <f>PROPER(TEXT(Tableau1[[#This Row],[Date]],"mmm"))</f>
        <v>Oct</v>
      </c>
    </row>
    <row r="45" spans="1:9" x14ac:dyDescent="0.25">
      <c r="A45" s="1">
        <v>44839</v>
      </c>
      <c r="B45" t="s">
        <v>117</v>
      </c>
      <c r="C45" t="s">
        <v>123</v>
      </c>
      <c r="D45" s="4" t="s">
        <v>37</v>
      </c>
      <c r="E45">
        <v>24.47</v>
      </c>
      <c r="F45" s="8">
        <f>IF(Tableau1[[#This Row],[Catégorie]]="Revenu",Tableau1[[#This Row],[Montant]],-Tableau1[[#This Row],[Montant]])</f>
        <v>-24.47</v>
      </c>
      <c r="G45" s="7">
        <f>YEAR(Tableau1[[#This Row],[Date]])</f>
        <v>2022</v>
      </c>
      <c r="H45" s="7">
        <f>MONTH(Tableau1[[#This Row],[Date]])</f>
        <v>10</v>
      </c>
      <c r="I45" s="9" t="str">
        <f>PROPER(TEXT(Tableau1[[#This Row],[Date]],"mmm"))</f>
        <v>Oct</v>
      </c>
    </row>
    <row r="46" spans="1:9" x14ac:dyDescent="0.25">
      <c r="A46" s="1">
        <v>44839</v>
      </c>
      <c r="B46" t="s">
        <v>117</v>
      </c>
      <c r="C46" t="s">
        <v>123</v>
      </c>
      <c r="D46" s="4" t="s">
        <v>37</v>
      </c>
      <c r="E46">
        <v>18.18</v>
      </c>
      <c r="F46" s="8">
        <f>IF(Tableau1[[#This Row],[Catégorie]]="Revenu",Tableau1[[#This Row],[Montant]],-Tableau1[[#This Row],[Montant]])</f>
        <v>-18.18</v>
      </c>
      <c r="G46" s="7">
        <f>YEAR(Tableau1[[#This Row],[Date]])</f>
        <v>2022</v>
      </c>
      <c r="H46" s="7">
        <f>MONTH(Tableau1[[#This Row],[Date]])</f>
        <v>10</v>
      </c>
      <c r="I46" s="9" t="str">
        <f>PROPER(TEXT(Tableau1[[#This Row],[Date]],"mmm"))</f>
        <v>Oct</v>
      </c>
    </row>
    <row r="47" spans="1:9" x14ac:dyDescent="0.25">
      <c r="A47" s="1">
        <v>44839</v>
      </c>
      <c r="B47" t="s">
        <v>105</v>
      </c>
      <c r="C47" t="s">
        <v>127</v>
      </c>
      <c r="D47" s="4" t="s">
        <v>9</v>
      </c>
      <c r="E47">
        <v>139.83000000000001</v>
      </c>
      <c r="F47" s="8">
        <f>IF(Tableau1[[#This Row],[Catégorie]]="Revenu",Tableau1[[#This Row],[Montant]],-Tableau1[[#This Row],[Montant]])</f>
        <v>139.83000000000001</v>
      </c>
      <c r="G47" s="7">
        <f>YEAR(Tableau1[[#This Row],[Date]])</f>
        <v>2022</v>
      </c>
      <c r="H47" s="7">
        <f>MONTH(Tableau1[[#This Row],[Date]])</f>
        <v>10</v>
      </c>
      <c r="I47" s="9" t="str">
        <f>PROPER(TEXT(Tableau1[[#This Row],[Date]],"mmm"))</f>
        <v>Oct</v>
      </c>
    </row>
    <row r="48" spans="1:9" x14ac:dyDescent="0.25">
      <c r="A48" s="1">
        <v>44841</v>
      </c>
      <c r="B48" t="s">
        <v>117</v>
      </c>
      <c r="C48" t="s">
        <v>115</v>
      </c>
      <c r="D48" s="4" t="s">
        <v>38</v>
      </c>
      <c r="E48">
        <v>208.33</v>
      </c>
      <c r="F48" s="8">
        <f>IF(Tableau1[[#This Row],[Catégorie]]="Revenu",Tableau1[[#This Row],[Montant]],-Tableau1[[#This Row],[Montant]])</f>
        <v>-208.33</v>
      </c>
      <c r="G48" s="7">
        <f>YEAR(Tableau1[[#This Row],[Date]])</f>
        <v>2022</v>
      </c>
      <c r="H48" s="7">
        <f>MONTH(Tableau1[[#This Row],[Date]])</f>
        <v>10</v>
      </c>
      <c r="I48" s="9" t="str">
        <f>PROPER(TEXT(Tableau1[[#This Row],[Date]],"mmm"))</f>
        <v>Oct</v>
      </c>
    </row>
    <row r="49" spans="1:9" x14ac:dyDescent="0.25">
      <c r="A49" s="1">
        <v>44841</v>
      </c>
      <c r="B49" t="s">
        <v>118</v>
      </c>
      <c r="C49" t="s">
        <v>107</v>
      </c>
      <c r="D49" s="4" t="s">
        <v>39</v>
      </c>
      <c r="E49">
        <v>9.07</v>
      </c>
      <c r="F49" s="8">
        <f>IF(Tableau1[[#This Row],[Catégorie]]="Revenu",Tableau1[[#This Row],[Montant]],-Tableau1[[#This Row],[Montant]])</f>
        <v>-9.07</v>
      </c>
      <c r="G49" s="7">
        <f>YEAR(Tableau1[[#This Row],[Date]])</f>
        <v>2022</v>
      </c>
      <c r="H49" s="7">
        <f>MONTH(Tableau1[[#This Row],[Date]])</f>
        <v>10</v>
      </c>
      <c r="I49" s="9" t="str">
        <f>PROPER(TEXT(Tableau1[[#This Row],[Date]],"mmm"))</f>
        <v>Oct</v>
      </c>
    </row>
    <row r="50" spans="1:9" x14ac:dyDescent="0.25">
      <c r="A50" s="1">
        <v>44841</v>
      </c>
      <c r="B50" t="s">
        <v>117</v>
      </c>
      <c r="C50" t="s">
        <v>115</v>
      </c>
      <c r="D50" s="4" t="s">
        <v>38</v>
      </c>
      <c r="E50">
        <v>18.809999999999999</v>
      </c>
      <c r="F50" s="8">
        <f>IF(Tableau1[[#This Row],[Catégorie]]="Revenu",Tableau1[[#This Row],[Montant]],-Tableau1[[#This Row],[Montant]])</f>
        <v>-18.809999999999999</v>
      </c>
      <c r="G50" s="7">
        <f>YEAR(Tableau1[[#This Row],[Date]])</f>
        <v>2022</v>
      </c>
      <c r="H50" s="7">
        <f>MONTH(Tableau1[[#This Row],[Date]])</f>
        <v>10</v>
      </c>
      <c r="I50" s="9" t="str">
        <f>PROPER(TEXT(Tableau1[[#This Row],[Date]],"mmm"))</f>
        <v>Oct</v>
      </c>
    </row>
    <row r="51" spans="1:9" x14ac:dyDescent="0.25">
      <c r="A51" s="1">
        <v>44844</v>
      </c>
      <c r="B51" t="s">
        <v>117</v>
      </c>
      <c r="C51" t="s">
        <v>6</v>
      </c>
      <c r="D51" s="4" t="s">
        <v>5</v>
      </c>
      <c r="E51">
        <v>283.66000000000003</v>
      </c>
      <c r="F51" s="8">
        <f>IF(Tableau1[[#This Row],[Catégorie]]="Revenu",Tableau1[[#This Row],[Montant]],-Tableau1[[#This Row],[Montant]])</f>
        <v>-283.66000000000003</v>
      </c>
      <c r="G51" s="7">
        <f>YEAR(Tableau1[[#This Row],[Date]])</f>
        <v>2022</v>
      </c>
      <c r="H51" s="7">
        <f>MONTH(Tableau1[[#This Row],[Date]])</f>
        <v>10</v>
      </c>
      <c r="I51" s="9" t="str">
        <f>PROPER(TEXT(Tableau1[[#This Row],[Date]],"mmm"))</f>
        <v>Oct</v>
      </c>
    </row>
    <row r="52" spans="1:9" x14ac:dyDescent="0.25">
      <c r="A52" s="1">
        <v>44844</v>
      </c>
      <c r="B52" t="s">
        <v>118</v>
      </c>
      <c r="C52" t="s">
        <v>107</v>
      </c>
      <c r="D52" s="4" t="s">
        <v>40</v>
      </c>
      <c r="E52">
        <v>207.04</v>
      </c>
      <c r="F52" s="8">
        <f>IF(Tableau1[[#This Row],[Catégorie]]="Revenu",Tableau1[[#This Row],[Montant]],-Tableau1[[#This Row],[Montant]])</f>
        <v>-207.04</v>
      </c>
      <c r="G52" s="7">
        <f>YEAR(Tableau1[[#This Row],[Date]])</f>
        <v>2022</v>
      </c>
      <c r="H52" s="7">
        <f>MONTH(Tableau1[[#This Row],[Date]])</f>
        <v>10</v>
      </c>
      <c r="I52" s="9" t="str">
        <f>PROPER(TEXT(Tableau1[[#This Row],[Date]],"mmm"))</f>
        <v>Oct</v>
      </c>
    </row>
    <row r="53" spans="1:9" x14ac:dyDescent="0.25">
      <c r="A53" s="1">
        <v>44845</v>
      </c>
      <c r="B53" t="s">
        <v>117</v>
      </c>
      <c r="C53" t="s">
        <v>122</v>
      </c>
      <c r="D53" s="4" t="s">
        <v>41</v>
      </c>
      <c r="E53">
        <v>13.95</v>
      </c>
      <c r="F53" s="8">
        <f>IF(Tableau1[[#This Row],[Catégorie]]="Revenu",Tableau1[[#This Row],[Montant]],-Tableau1[[#This Row],[Montant]])</f>
        <v>-13.95</v>
      </c>
      <c r="G53" s="7">
        <f>YEAR(Tableau1[[#This Row],[Date]])</f>
        <v>2022</v>
      </c>
      <c r="H53" s="7">
        <f>MONTH(Tableau1[[#This Row],[Date]])</f>
        <v>10</v>
      </c>
      <c r="I53" s="9" t="str">
        <f>PROPER(TEXT(Tableau1[[#This Row],[Date]],"mmm"))</f>
        <v>Oct</v>
      </c>
    </row>
    <row r="54" spans="1:9" x14ac:dyDescent="0.25">
      <c r="A54" s="1">
        <v>44845</v>
      </c>
      <c r="B54" t="s">
        <v>118</v>
      </c>
      <c r="C54" t="s">
        <v>137</v>
      </c>
      <c r="D54" s="4" t="s">
        <v>42</v>
      </c>
      <c r="E54">
        <v>30</v>
      </c>
      <c r="F54" s="8">
        <f>IF(Tableau1[[#This Row],[Catégorie]]="Revenu",Tableau1[[#This Row],[Montant]],-Tableau1[[#This Row],[Montant]])</f>
        <v>-30</v>
      </c>
      <c r="G54" s="7">
        <f>YEAR(Tableau1[[#This Row],[Date]])</f>
        <v>2022</v>
      </c>
      <c r="H54" s="7">
        <f>MONTH(Tableau1[[#This Row],[Date]])</f>
        <v>10</v>
      </c>
      <c r="I54" s="9" t="str">
        <f>PROPER(TEXT(Tableau1[[#This Row],[Date]],"mmm"))</f>
        <v>Oct</v>
      </c>
    </row>
    <row r="55" spans="1:9" x14ac:dyDescent="0.25">
      <c r="A55" s="1">
        <v>44845</v>
      </c>
      <c r="B55" t="s">
        <v>118</v>
      </c>
      <c r="C55" t="s">
        <v>137</v>
      </c>
      <c r="D55" s="4" t="s">
        <v>43</v>
      </c>
      <c r="E55">
        <v>25</v>
      </c>
      <c r="F55" s="8">
        <f>IF(Tableau1[[#This Row],[Catégorie]]="Revenu",Tableau1[[#This Row],[Montant]],-Tableau1[[#This Row],[Montant]])</f>
        <v>-25</v>
      </c>
      <c r="G55" s="7">
        <f>YEAR(Tableau1[[#This Row],[Date]])</f>
        <v>2022</v>
      </c>
      <c r="H55" s="7">
        <f>MONTH(Tableau1[[#This Row],[Date]])</f>
        <v>10</v>
      </c>
      <c r="I55" s="9" t="str">
        <f>PROPER(TEXT(Tableau1[[#This Row],[Date]],"mmm"))</f>
        <v>Oct</v>
      </c>
    </row>
    <row r="56" spans="1:9" x14ac:dyDescent="0.25">
      <c r="A56" s="1">
        <v>44846</v>
      </c>
      <c r="B56" t="s">
        <v>118</v>
      </c>
      <c r="C56" t="s">
        <v>107</v>
      </c>
      <c r="D56" s="4" t="s">
        <v>44</v>
      </c>
      <c r="E56">
        <v>18.53</v>
      </c>
      <c r="F56" s="8">
        <f>IF(Tableau1[[#This Row],[Catégorie]]="Revenu",Tableau1[[#This Row],[Montant]],-Tableau1[[#This Row],[Montant]])</f>
        <v>-18.53</v>
      </c>
      <c r="G56" s="7">
        <f>YEAR(Tableau1[[#This Row],[Date]])</f>
        <v>2022</v>
      </c>
      <c r="H56" s="7">
        <f>MONTH(Tableau1[[#This Row],[Date]])</f>
        <v>10</v>
      </c>
      <c r="I56" s="9" t="str">
        <f>PROPER(TEXT(Tableau1[[#This Row],[Date]],"mmm"))</f>
        <v>Oct</v>
      </c>
    </row>
    <row r="57" spans="1:9" x14ac:dyDescent="0.25">
      <c r="A57" s="1">
        <v>44847</v>
      </c>
      <c r="B57" t="s">
        <v>118</v>
      </c>
      <c r="C57" t="s">
        <v>137</v>
      </c>
      <c r="D57" s="4" t="s">
        <v>45</v>
      </c>
      <c r="E57">
        <v>96.49</v>
      </c>
      <c r="F57" s="8">
        <f>IF(Tableau1[[#This Row],[Catégorie]]="Revenu",Tableau1[[#This Row],[Montant]],-Tableau1[[#This Row],[Montant]])</f>
        <v>-96.49</v>
      </c>
      <c r="G57" s="7">
        <f>YEAR(Tableau1[[#This Row],[Date]])</f>
        <v>2022</v>
      </c>
      <c r="H57" s="7">
        <f>MONTH(Tableau1[[#This Row],[Date]])</f>
        <v>10</v>
      </c>
      <c r="I57" s="9" t="str">
        <f>PROPER(TEXT(Tableau1[[#This Row],[Date]],"mmm"))</f>
        <v>Oct</v>
      </c>
    </row>
    <row r="58" spans="1:9" x14ac:dyDescent="0.25">
      <c r="A58" s="1">
        <v>44847</v>
      </c>
      <c r="B58" t="s">
        <v>118</v>
      </c>
      <c r="C58" t="s">
        <v>131</v>
      </c>
      <c r="D58" s="4" t="s">
        <v>46</v>
      </c>
      <c r="E58">
        <v>1.2</v>
      </c>
      <c r="F58" s="8">
        <f>IF(Tableau1[[#This Row],[Catégorie]]="Revenu",Tableau1[[#This Row],[Montant]],-Tableau1[[#This Row],[Montant]])</f>
        <v>-1.2</v>
      </c>
      <c r="G58" s="7">
        <f>YEAR(Tableau1[[#This Row],[Date]])</f>
        <v>2022</v>
      </c>
      <c r="H58" s="7">
        <f>MONTH(Tableau1[[#This Row],[Date]])</f>
        <v>10</v>
      </c>
      <c r="I58" s="9" t="str">
        <f>PROPER(TEXT(Tableau1[[#This Row],[Date]],"mmm"))</f>
        <v>Oct</v>
      </c>
    </row>
    <row r="59" spans="1:9" x14ac:dyDescent="0.25">
      <c r="A59" s="1">
        <v>44851</v>
      </c>
      <c r="B59" t="s">
        <v>118</v>
      </c>
      <c r="C59" t="s">
        <v>134</v>
      </c>
      <c r="D59" s="4" t="s">
        <v>47</v>
      </c>
      <c r="E59">
        <v>37</v>
      </c>
      <c r="F59" s="8">
        <f>IF(Tableau1[[#This Row],[Catégorie]]="Revenu",Tableau1[[#This Row],[Montant]],-Tableau1[[#This Row],[Montant]])</f>
        <v>-37</v>
      </c>
      <c r="G59" s="7">
        <f>YEAR(Tableau1[[#This Row],[Date]])</f>
        <v>2022</v>
      </c>
      <c r="H59" s="7">
        <f>MONTH(Tableau1[[#This Row],[Date]])</f>
        <v>10</v>
      </c>
      <c r="I59" s="9" t="str">
        <f>PROPER(TEXT(Tableau1[[#This Row],[Date]],"mmm"))</f>
        <v>Oct</v>
      </c>
    </row>
    <row r="60" spans="1:9" x14ac:dyDescent="0.25">
      <c r="A60" s="1">
        <v>44851</v>
      </c>
      <c r="B60" t="s">
        <v>118</v>
      </c>
      <c r="C60" t="s">
        <v>107</v>
      </c>
      <c r="D60" s="4" t="s">
        <v>48</v>
      </c>
      <c r="E60">
        <v>42.29</v>
      </c>
      <c r="F60" s="8">
        <f>IF(Tableau1[[#This Row],[Catégorie]]="Revenu",Tableau1[[#This Row],[Montant]],-Tableau1[[#This Row],[Montant]])</f>
        <v>-42.29</v>
      </c>
      <c r="G60" s="7">
        <f>YEAR(Tableau1[[#This Row],[Date]])</f>
        <v>2022</v>
      </c>
      <c r="H60" s="7">
        <f>MONTH(Tableau1[[#This Row],[Date]])</f>
        <v>10</v>
      </c>
      <c r="I60" s="9" t="str">
        <f>PROPER(TEXT(Tableau1[[#This Row],[Date]],"mmm"))</f>
        <v>Oct</v>
      </c>
    </row>
    <row r="61" spans="1:9" x14ac:dyDescent="0.25">
      <c r="A61" s="1">
        <v>44851</v>
      </c>
      <c r="B61" t="s">
        <v>117</v>
      </c>
      <c r="C61" t="s">
        <v>6</v>
      </c>
      <c r="D61" s="4" t="s">
        <v>5</v>
      </c>
      <c r="E61">
        <v>312.12</v>
      </c>
      <c r="F61" s="8">
        <f>IF(Tableau1[[#This Row],[Catégorie]]="Revenu",Tableau1[[#This Row],[Montant]],-Tableau1[[#This Row],[Montant]])</f>
        <v>-312.12</v>
      </c>
      <c r="G61" s="7">
        <f>YEAR(Tableau1[[#This Row],[Date]])</f>
        <v>2022</v>
      </c>
      <c r="H61" s="7">
        <f>MONTH(Tableau1[[#This Row],[Date]])</f>
        <v>10</v>
      </c>
      <c r="I61" s="9" t="str">
        <f>PROPER(TEXT(Tableau1[[#This Row],[Date]],"mmm"))</f>
        <v>Oct</v>
      </c>
    </row>
    <row r="62" spans="1:9" x14ac:dyDescent="0.25">
      <c r="A62" s="1">
        <v>44851</v>
      </c>
      <c r="B62" t="s">
        <v>118</v>
      </c>
      <c r="C62" t="s">
        <v>107</v>
      </c>
      <c r="D62" s="4" t="s">
        <v>49</v>
      </c>
      <c r="E62">
        <v>22.71</v>
      </c>
      <c r="F62" s="8">
        <f>IF(Tableau1[[#This Row],[Catégorie]]="Revenu",Tableau1[[#This Row],[Montant]],-Tableau1[[#This Row],[Montant]])</f>
        <v>-22.71</v>
      </c>
      <c r="G62" s="7">
        <f>YEAR(Tableau1[[#This Row],[Date]])</f>
        <v>2022</v>
      </c>
      <c r="H62" s="7">
        <f>MONTH(Tableau1[[#This Row],[Date]])</f>
        <v>10</v>
      </c>
      <c r="I62" s="9" t="str">
        <f>PROPER(TEXT(Tableau1[[#This Row],[Date]],"mmm"))</f>
        <v>Oct</v>
      </c>
    </row>
    <row r="63" spans="1:9" x14ac:dyDescent="0.25">
      <c r="A63" s="1">
        <v>44851</v>
      </c>
      <c r="B63" t="s">
        <v>118</v>
      </c>
      <c r="C63" t="s">
        <v>107</v>
      </c>
      <c r="D63" s="4" t="s">
        <v>50</v>
      </c>
      <c r="E63">
        <v>66.66</v>
      </c>
      <c r="F63" s="8">
        <f>IF(Tableau1[[#This Row],[Catégorie]]="Revenu",Tableau1[[#This Row],[Montant]],-Tableau1[[#This Row],[Montant]])</f>
        <v>-66.66</v>
      </c>
      <c r="G63" s="7">
        <f>YEAR(Tableau1[[#This Row],[Date]])</f>
        <v>2022</v>
      </c>
      <c r="H63" s="7">
        <f>MONTH(Tableau1[[#This Row],[Date]])</f>
        <v>10</v>
      </c>
      <c r="I63" s="9" t="str">
        <f>PROPER(TEXT(Tableau1[[#This Row],[Date]],"mmm"))</f>
        <v>Oct</v>
      </c>
    </row>
    <row r="64" spans="1:9" x14ac:dyDescent="0.25">
      <c r="A64" s="1">
        <v>44851</v>
      </c>
      <c r="B64" t="s">
        <v>118</v>
      </c>
      <c r="C64" t="s">
        <v>107</v>
      </c>
      <c r="D64" s="4" t="s">
        <v>51</v>
      </c>
      <c r="E64">
        <v>34.44</v>
      </c>
      <c r="F64" s="8">
        <f>IF(Tableau1[[#This Row],[Catégorie]]="Revenu",Tableau1[[#This Row],[Montant]],-Tableau1[[#This Row],[Montant]])</f>
        <v>-34.44</v>
      </c>
      <c r="G64" s="7">
        <f>YEAR(Tableau1[[#This Row],[Date]])</f>
        <v>2022</v>
      </c>
      <c r="H64" s="7">
        <f>MONTH(Tableau1[[#This Row],[Date]])</f>
        <v>10</v>
      </c>
      <c r="I64" s="9" t="str">
        <f>PROPER(TEXT(Tableau1[[#This Row],[Date]],"mmm"))</f>
        <v>Oct</v>
      </c>
    </row>
    <row r="65" spans="1:9" x14ac:dyDescent="0.25">
      <c r="A65" s="1">
        <v>44851</v>
      </c>
      <c r="B65" t="s">
        <v>118</v>
      </c>
      <c r="C65" t="s">
        <v>130</v>
      </c>
      <c r="D65" s="4" t="s">
        <v>52</v>
      </c>
      <c r="E65">
        <v>55.56</v>
      </c>
      <c r="F65" s="8">
        <f>IF(Tableau1[[#This Row],[Catégorie]]="Revenu",Tableau1[[#This Row],[Montant]],-Tableau1[[#This Row],[Montant]])</f>
        <v>-55.56</v>
      </c>
      <c r="G65" s="7">
        <f>YEAR(Tableau1[[#This Row],[Date]])</f>
        <v>2022</v>
      </c>
      <c r="H65" s="7">
        <f>MONTH(Tableau1[[#This Row],[Date]])</f>
        <v>10</v>
      </c>
      <c r="I65" s="9" t="str">
        <f>PROPER(TEXT(Tableau1[[#This Row],[Date]],"mmm"))</f>
        <v>Oct</v>
      </c>
    </row>
    <row r="66" spans="1:9" x14ac:dyDescent="0.25">
      <c r="A66" s="1">
        <v>44854</v>
      </c>
      <c r="B66" t="s">
        <v>117</v>
      </c>
      <c r="C66" t="s">
        <v>136</v>
      </c>
      <c r="D66" s="4" t="s">
        <v>16</v>
      </c>
      <c r="E66">
        <v>7.49</v>
      </c>
      <c r="F66" s="8">
        <f>IF(Tableau1[[#This Row],[Catégorie]]="Revenu",Tableau1[[#This Row],[Montant]],-Tableau1[[#This Row],[Montant]])</f>
        <v>-7.49</v>
      </c>
      <c r="G66" s="7">
        <f>YEAR(Tableau1[[#This Row],[Date]])</f>
        <v>2022</v>
      </c>
      <c r="H66" s="7">
        <f>MONTH(Tableau1[[#This Row],[Date]])</f>
        <v>10</v>
      </c>
      <c r="I66" s="9" t="str">
        <f>PROPER(TEXT(Tableau1[[#This Row],[Date]],"mmm"))</f>
        <v>Oct</v>
      </c>
    </row>
    <row r="67" spans="1:9" x14ac:dyDescent="0.25">
      <c r="A67" s="1">
        <v>44854</v>
      </c>
      <c r="B67" t="s">
        <v>118</v>
      </c>
      <c r="C67" t="s">
        <v>107</v>
      </c>
      <c r="D67" s="4" t="s">
        <v>53</v>
      </c>
      <c r="E67">
        <v>39.479999999999997</v>
      </c>
      <c r="F67" s="8">
        <f>IF(Tableau1[[#This Row],[Catégorie]]="Revenu",Tableau1[[#This Row],[Montant]],-Tableau1[[#This Row],[Montant]])</f>
        <v>-39.479999999999997</v>
      </c>
      <c r="G67" s="7">
        <f>YEAR(Tableau1[[#This Row],[Date]])</f>
        <v>2022</v>
      </c>
      <c r="H67" s="7">
        <f>MONTH(Tableau1[[#This Row],[Date]])</f>
        <v>10</v>
      </c>
      <c r="I67" s="9" t="str">
        <f>PROPER(TEXT(Tableau1[[#This Row],[Date]],"mmm"))</f>
        <v>Oct</v>
      </c>
    </row>
    <row r="68" spans="1:9" x14ac:dyDescent="0.25">
      <c r="A68" s="1">
        <v>44854</v>
      </c>
      <c r="B68" t="s">
        <v>117</v>
      </c>
      <c r="C68" t="s">
        <v>136</v>
      </c>
      <c r="D68" s="4" t="s">
        <v>16</v>
      </c>
      <c r="E68">
        <v>5.93</v>
      </c>
      <c r="F68" s="8">
        <f>IF(Tableau1[[#This Row],[Catégorie]]="Revenu",Tableau1[[#This Row],[Montant]],-Tableau1[[#This Row],[Montant]])</f>
        <v>-5.93</v>
      </c>
      <c r="G68" s="7">
        <f>YEAR(Tableau1[[#This Row],[Date]])</f>
        <v>2022</v>
      </c>
      <c r="H68" s="7">
        <f>MONTH(Tableau1[[#This Row],[Date]])</f>
        <v>10</v>
      </c>
      <c r="I68" s="9" t="str">
        <f>PROPER(TEXT(Tableau1[[#This Row],[Date]],"mmm"))</f>
        <v>Oct</v>
      </c>
    </row>
    <row r="69" spans="1:9" x14ac:dyDescent="0.25">
      <c r="A69" s="1">
        <v>44855</v>
      </c>
      <c r="B69" t="s">
        <v>105</v>
      </c>
      <c r="C69" t="s">
        <v>126</v>
      </c>
      <c r="D69" s="4" t="s">
        <v>9</v>
      </c>
      <c r="E69">
        <v>1900</v>
      </c>
      <c r="F69" s="8">
        <f>IF(Tableau1[[#This Row],[Catégorie]]="Revenu",Tableau1[[#This Row],[Montant]],-Tableau1[[#This Row],[Montant]])</f>
        <v>1900</v>
      </c>
      <c r="G69" s="7">
        <f>YEAR(Tableau1[[#This Row],[Date]])</f>
        <v>2022</v>
      </c>
      <c r="H69" s="7">
        <f>MONTH(Tableau1[[#This Row],[Date]])</f>
        <v>10</v>
      </c>
      <c r="I69" s="9" t="str">
        <f>PROPER(TEXT(Tableau1[[#This Row],[Date]],"mmm"))</f>
        <v>Oct</v>
      </c>
    </row>
    <row r="70" spans="1:9" x14ac:dyDescent="0.25">
      <c r="A70" s="1">
        <v>44858</v>
      </c>
      <c r="B70" t="s">
        <v>118</v>
      </c>
      <c r="C70" t="s">
        <v>107</v>
      </c>
      <c r="D70" s="4" t="s">
        <v>54</v>
      </c>
      <c r="E70">
        <v>46.18</v>
      </c>
      <c r="F70" s="8">
        <f>IF(Tableau1[[#This Row],[Catégorie]]="Revenu",Tableau1[[#This Row],[Montant]],-Tableau1[[#This Row],[Montant]])</f>
        <v>-46.18</v>
      </c>
      <c r="G70" s="7">
        <f>YEAR(Tableau1[[#This Row],[Date]])</f>
        <v>2022</v>
      </c>
      <c r="H70" s="7">
        <f>MONTH(Tableau1[[#This Row],[Date]])</f>
        <v>10</v>
      </c>
      <c r="I70" s="9" t="str">
        <f>PROPER(TEXT(Tableau1[[#This Row],[Date]],"mmm"))</f>
        <v>Oct</v>
      </c>
    </row>
    <row r="71" spans="1:9" x14ac:dyDescent="0.25">
      <c r="A71" s="1">
        <v>44858</v>
      </c>
      <c r="B71" t="s">
        <v>118</v>
      </c>
      <c r="C71" t="s">
        <v>128</v>
      </c>
      <c r="D71" s="4" t="s">
        <v>55</v>
      </c>
      <c r="E71">
        <v>290</v>
      </c>
      <c r="F71" s="8">
        <f>IF(Tableau1[[#This Row],[Catégorie]]="Revenu",Tableau1[[#This Row],[Montant]],-Tableau1[[#This Row],[Montant]])</f>
        <v>-290</v>
      </c>
      <c r="G71" s="7">
        <f>YEAR(Tableau1[[#This Row],[Date]])</f>
        <v>2022</v>
      </c>
      <c r="H71" s="7">
        <f>MONTH(Tableau1[[#This Row],[Date]])</f>
        <v>10</v>
      </c>
      <c r="I71" s="9" t="str">
        <f>PROPER(TEXT(Tableau1[[#This Row],[Date]],"mmm"))</f>
        <v>Oct</v>
      </c>
    </row>
    <row r="72" spans="1:9" x14ac:dyDescent="0.25">
      <c r="A72" s="1">
        <v>44858</v>
      </c>
      <c r="B72" t="s">
        <v>118</v>
      </c>
      <c r="C72" t="s">
        <v>107</v>
      </c>
      <c r="D72" s="4" t="s">
        <v>56</v>
      </c>
      <c r="E72">
        <v>24.37</v>
      </c>
      <c r="F72" s="8">
        <f>IF(Tableau1[[#This Row],[Catégorie]]="Revenu",Tableau1[[#This Row],[Montant]],-Tableau1[[#This Row],[Montant]])</f>
        <v>-24.37</v>
      </c>
      <c r="G72" s="7">
        <f>YEAR(Tableau1[[#This Row],[Date]])</f>
        <v>2022</v>
      </c>
      <c r="H72" s="7">
        <f>MONTH(Tableau1[[#This Row],[Date]])</f>
        <v>10</v>
      </c>
      <c r="I72" s="9" t="str">
        <f>PROPER(TEXT(Tableau1[[#This Row],[Date]],"mmm"))</f>
        <v>Oct</v>
      </c>
    </row>
    <row r="73" spans="1:9" x14ac:dyDescent="0.25">
      <c r="A73" s="1">
        <v>44858</v>
      </c>
      <c r="B73" t="s">
        <v>118</v>
      </c>
      <c r="C73" t="s">
        <v>107</v>
      </c>
      <c r="D73" s="4" t="s">
        <v>57</v>
      </c>
      <c r="E73">
        <v>139.29</v>
      </c>
      <c r="F73" s="8">
        <f>IF(Tableau1[[#This Row],[Catégorie]]="Revenu",Tableau1[[#This Row],[Montant]],-Tableau1[[#This Row],[Montant]])</f>
        <v>-139.29</v>
      </c>
      <c r="G73" s="7">
        <f>YEAR(Tableau1[[#This Row],[Date]])</f>
        <v>2022</v>
      </c>
      <c r="H73" s="7">
        <f>MONTH(Tableau1[[#This Row],[Date]])</f>
        <v>10</v>
      </c>
      <c r="I73" s="9" t="str">
        <f>PROPER(TEXT(Tableau1[[#This Row],[Date]],"mmm"))</f>
        <v>Oct</v>
      </c>
    </row>
    <row r="74" spans="1:9" x14ac:dyDescent="0.25">
      <c r="A74" s="1">
        <v>44858</v>
      </c>
      <c r="B74" t="s">
        <v>118</v>
      </c>
      <c r="C74" t="s">
        <v>107</v>
      </c>
      <c r="D74" s="4" t="s">
        <v>58</v>
      </c>
      <c r="E74">
        <v>42.12</v>
      </c>
      <c r="F74" s="8">
        <f>IF(Tableau1[[#This Row],[Catégorie]]="Revenu",Tableau1[[#This Row],[Montant]],-Tableau1[[#This Row],[Montant]])</f>
        <v>-42.12</v>
      </c>
      <c r="G74" s="7">
        <f>YEAR(Tableau1[[#This Row],[Date]])</f>
        <v>2022</v>
      </c>
      <c r="H74" s="7">
        <f>MONTH(Tableau1[[#This Row],[Date]])</f>
        <v>10</v>
      </c>
      <c r="I74" s="9" t="str">
        <f>PROPER(TEXT(Tableau1[[#This Row],[Date]],"mmm"))</f>
        <v>Oct</v>
      </c>
    </row>
    <row r="75" spans="1:9" x14ac:dyDescent="0.25">
      <c r="A75" s="1">
        <v>44858</v>
      </c>
      <c r="B75" t="s">
        <v>117</v>
      </c>
      <c r="C75" t="s">
        <v>111</v>
      </c>
      <c r="D75" s="4" t="s">
        <v>19</v>
      </c>
      <c r="E75">
        <v>61.58</v>
      </c>
      <c r="F75" s="8">
        <f>IF(Tableau1[[#This Row],[Catégorie]]="Revenu",Tableau1[[#This Row],[Montant]],-Tableau1[[#This Row],[Montant]])</f>
        <v>-61.58</v>
      </c>
      <c r="G75" s="7">
        <f>YEAR(Tableau1[[#This Row],[Date]])</f>
        <v>2022</v>
      </c>
      <c r="H75" s="7">
        <f>MONTH(Tableau1[[#This Row],[Date]])</f>
        <v>10</v>
      </c>
      <c r="I75" s="9" t="str">
        <f>PROPER(TEXT(Tableau1[[#This Row],[Date]],"mmm"))</f>
        <v>Oct</v>
      </c>
    </row>
    <row r="76" spans="1:9" x14ac:dyDescent="0.25">
      <c r="A76" s="1">
        <v>44860</v>
      </c>
      <c r="B76" t="s">
        <v>117</v>
      </c>
      <c r="C76" t="s">
        <v>113</v>
      </c>
      <c r="D76" s="4" t="s">
        <v>24</v>
      </c>
      <c r="E76">
        <v>3.79</v>
      </c>
      <c r="F76" s="8">
        <f>IF(Tableau1[[#This Row],[Catégorie]]="Revenu",Tableau1[[#This Row],[Montant]],-Tableau1[[#This Row],[Montant]])</f>
        <v>-3.79</v>
      </c>
      <c r="G76" s="7">
        <f>YEAR(Tableau1[[#This Row],[Date]])</f>
        <v>2022</v>
      </c>
      <c r="H76" s="7">
        <f>MONTH(Tableau1[[#This Row],[Date]])</f>
        <v>10</v>
      </c>
      <c r="I76" s="9" t="str">
        <f>PROPER(TEXT(Tableau1[[#This Row],[Date]],"mmm"))</f>
        <v>Oct</v>
      </c>
    </row>
    <row r="77" spans="1:9" x14ac:dyDescent="0.25">
      <c r="A77" s="1">
        <v>44860</v>
      </c>
      <c r="B77" t="s">
        <v>117</v>
      </c>
      <c r="C77" t="s">
        <v>113</v>
      </c>
      <c r="D77" s="4" t="s">
        <v>23</v>
      </c>
      <c r="E77">
        <v>3.79</v>
      </c>
      <c r="F77" s="8">
        <f>IF(Tableau1[[#This Row],[Catégorie]]="Revenu",Tableau1[[#This Row],[Montant]],-Tableau1[[#This Row],[Montant]])</f>
        <v>-3.79</v>
      </c>
      <c r="G77" s="7">
        <f>YEAR(Tableau1[[#This Row],[Date]])</f>
        <v>2022</v>
      </c>
      <c r="H77" s="7">
        <f>MONTH(Tableau1[[#This Row],[Date]])</f>
        <v>10</v>
      </c>
      <c r="I77" s="9" t="str">
        <f>PROPER(TEXT(Tableau1[[#This Row],[Date]],"mmm"))</f>
        <v>Oct</v>
      </c>
    </row>
    <row r="78" spans="1:9" x14ac:dyDescent="0.25">
      <c r="A78" s="1">
        <v>44860</v>
      </c>
      <c r="B78" t="s">
        <v>118</v>
      </c>
      <c r="C78" t="s">
        <v>107</v>
      </c>
      <c r="D78" s="4" t="s">
        <v>59</v>
      </c>
      <c r="E78">
        <v>173.62</v>
      </c>
      <c r="F78" s="8">
        <f>IF(Tableau1[[#This Row],[Catégorie]]="Revenu",Tableau1[[#This Row],[Montant]],-Tableau1[[#This Row],[Montant]])</f>
        <v>-173.62</v>
      </c>
      <c r="G78" s="7">
        <f>YEAR(Tableau1[[#This Row],[Date]])</f>
        <v>2022</v>
      </c>
      <c r="H78" s="7">
        <f>MONTH(Tableau1[[#This Row],[Date]])</f>
        <v>10</v>
      </c>
      <c r="I78" s="9" t="str">
        <f>PROPER(TEXT(Tableau1[[#This Row],[Date]],"mmm"))</f>
        <v>Oct</v>
      </c>
    </row>
    <row r="79" spans="1:9" x14ac:dyDescent="0.25">
      <c r="A79" s="1">
        <v>44861</v>
      </c>
      <c r="B79" t="s">
        <v>117</v>
      </c>
      <c r="C79" t="s">
        <v>124</v>
      </c>
      <c r="D79" s="4" t="s">
        <v>60</v>
      </c>
      <c r="E79">
        <v>184.84</v>
      </c>
      <c r="F79" s="8">
        <f>IF(Tableau1[[#This Row],[Catégorie]]="Revenu",Tableau1[[#This Row],[Montant]],-Tableau1[[#This Row],[Montant]])</f>
        <v>-184.84</v>
      </c>
      <c r="G79" s="7">
        <f>YEAR(Tableau1[[#This Row],[Date]])</f>
        <v>2022</v>
      </c>
      <c r="H79" s="7">
        <f>MONTH(Tableau1[[#This Row],[Date]])</f>
        <v>10</v>
      </c>
      <c r="I79" s="9" t="str">
        <f>PROPER(TEXT(Tableau1[[#This Row],[Date]],"mmm"))</f>
        <v>Oct</v>
      </c>
    </row>
    <row r="80" spans="1:9" x14ac:dyDescent="0.25">
      <c r="A80" s="1">
        <v>44861</v>
      </c>
      <c r="B80" t="s">
        <v>117</v>
      </c>
      <c r="C80" t="s">
        <v>121</v>
      </c>
      <c r="D80" s="4" t="s">
        <v>61</v>
      </c>
      <c r="E80">
        <v>1277</v>
      </c>
      <c r="F80" s="8">
        <f>IF(Tableau1[[#This Row],[Catégorie]]="Revenu",Tableau1[[#This Row],[Montant]],-Tableau1[[#This Row],[Montant]])</f>
        <v>-1277</v>
      </c>
      <c r="G80" s="7">
        <f>YEAR(Tableau1[[#This Row],[Date]])</f>
        <v>2022</v>
      </c>
      <c r="H80" s="7">
        <f>MONTH(Tableau1[[#This Row],[Date]])</f>
        <v>10</v>
      </c>
      <c r="I80" s="9" t="str">
        <f>PROPER(TEXT(Tableau1[[#This Row],[Date]],"mmm"))</f>
        <v>Oct</v>
      </c>
    </row>
    <row r="81" spans="1:9" x14ac:dyDescent="0.25">
      <c r="A81" s="1">
        <v>44862</v>
      </c>
      <c r="B81" t="s">
        <v>105</v>
      </c>
      <c r="C81" t="s">
        <v>138</v>
      </c>
      <c r="D81" s="4" t="s">
        <v>9</v>
      </c>
      <c r="E81">
        <v>0.15</v>
      </c>
      <c r="F81" s="8">
        <f>IF(Tableau1[[#This Row],[Catégorie]]="Revenu",Tableau1[[#This Row],[Montant]],-Tableau1[[#This Row],[Montant]])</f>
        <v>0.15</v>
      </c>
      <c r="G81" s="7">
        <f>YEAR(Tableau1[[#This Row],[Date]])</f>
        <v>2022</v>
      </c>
      <c r="H81" s="7">
        <f>MONTH(Tableau1[[#This Row],[Date]])</f>
        <v>10</v>
      </c>
      <c r="I81" s="9" t="str">
        <f>PROPER(TEXT(Tableau1[[#This Row],[Date]],"mmm"))</f>
        <v>Oct</v>
      </c>
    </row>
    <row r="82" spans="1:9" x14ac:dyDescent="0.25">
      <c r="A82" s="1">
        <v>44862</v>
      </c>
      <c r="B82" t="s">
        <v>105</v>
      </c>
      <c r="C82" t="s">
        <v>126</v>
      </c>
      <c r="D82" s="4" t="s">
        <v>9</v>
      </c>
      <c r="E82">
        <v>1200</v>
      </c>
      <c r="F82" s="8">
        <f>IF(Tableau1[[#This Row],[Catégorie]]="Revenu",Tableau1[[#This Row],[Montant]],-Tableau1[[#This Row],[Montant]])</f>
        <v>1200</v>
      </c>
      <c r="G82" s="7">
        <f>YEAR(Tableau1[[#This Row],[Date]])</f>
        <v>2022</v>
      </c>
      <c r="H82" s="7">
        <f>MONTH(Tableau1[[#This Row],[Date]])</f>
        <v>10</v>
      </c>
      <c r="I82" s="9" t="str">
        <f>PROPER(TEXT(Tableau1[[#This Row],[Date]],"mmm"))</f>
        <v>Oct</v>
      </c>
    </row>
    <row r="83" spans="1:9" x14ac:dyDescent="0.25">
      <c r="A83" s="1">
        <v>44862</v>
      </c>
      <c r="B83" t="s">
        <v>105</v>
      </c>
      <c r="C83" t="s">
        <v>125</v>
      </c>
      <c r="D83" s="4" t="s">
        <v>9</v>
      </c>
      <c r="E83">
        <v>2000</v>
      </c>
      <c r="F83" s="8">
        <f>IF(Tableau1[[#This Row],[Catégorie]]="Revenu",Tableau1[[#This Row],[Montant]],-Tableau1[[#This Row],[Montant]])</f>
        <v>2000</v>
      </c>
      <c r="G83" s="7">
        <f>YEAR(Tableau1[[#This Row],[Date]])</f>
        <v>2022</v>
      </c>
      <c r="H83" s="7">
        <f>MONTH(Tableau1[[#This Row],[Date]])</f>
        <v>10</v>
      </c>
      <c r="I83" s="9" t="str">
        <f>PROPER(TEXT(Tableau1[[#This Row],[Date]],"mmm"))</f>
        <v>Oct</v>
      </c>
    </row>
    <row r="84" spans="1:9" x14ac:dyDescent="0.25">
      <c r="A84" s="1">
        <v>44864</v>
      </c>
      <c r="B84" t="s">
        <v>117</v>
      </c>
      <c r="C84" t="s">
        <v>115</v>
      </c>
      <c r="D84" s="4" t="s">
        <v>62</v>
      </c>
      <c r="E84">
        <v>699.04</v>
      </c>
      <c r="F84" s="8">
        <f>IF(Tableau1[[#This Row],[Catégorie]]="Revenu",Tableau1[[#This Row],[Montant]],-Tableau1[[#This Row],[Montant]])</f>
        <v>-699.04</v>
      </c>
      <c r="G84" s="7">
        <f>YEAR(Tableau1[[#This Row],[Date]])</f>
        <v>2022</v>
      </c>
      <c r="H84" s="7">
        <f>MONTH(Tableau1[[#This Row],[Date]])</f>
        <v>10</v>
      </c>
      <c r="I84" s="9" t="str">
        <f>PROPER(TEXT(Tableau1[[#This Row],[Date]],"mmm"))</f>
        <v>Oct</v>
      </c>
    </row>
    <row r="85" spans="1:9" x14ac:dyDescent="0.25">
      <c r="A85" s="1">
        <v>44865</v>
      </c>
      <c r="B85" t="s">
        <v>118</v>
      </c>
      <c r="C85" t="s">
        <v>107</v>
      </c>
      <c r="D85" s="4" t="s">
        <v>63</v>
      </c>
      <c r="E85">
        <v>10</v>
      </c>
      <c r="F85" s="8">
        <f>IF(Tableau1[[#This Row],[Catégorie]]="Revenu",Tableau1[[#This Row],[Montant]],-Tableau1[[#This Row],[Montant]])</f>
        <v>-10</v>
      </c>
      <c r="G85" s="7">
        <f>YEAR(Tableau1[[#This Row],[Date]])</f>
        <v>2022</v>
      </c>
      <c r="H85" s="7">
        <f>MONTH(Tableau1[[#This Row],[Date]])</f>
        <v>10</v>
      </c>
      <c r="I85" s="9" t="str">
        <f>PROPER(TEXT(Tableau1[[#This Row],[Date]],"mmm"))</f>
        <v>Oct</v>
      </c>
    </row>
    <row r="86" spans="1:9" x14ac:dyDescent="0.25">
      <c r="A86" s="1">
        <v>44865</v>
      </c>
      <c r="B86" t="s">
        <v>117</v>
      </c>
      <c r="C86" t="s">
        <v>111</v>
      </c>
      <c r="D86" s="4" t="s">
        <v>28</v>
      </c>
      <c r="E86">
        <v>38.479999999999997</v>
      </c>
      <c r="F86" s="8">
        <f>IF(Tableau1[[#This Row],[Catégorie]]="Revenu",Tableau1[[#This Row],[Montant]],-Tableau1[[#This Row],[Montant]])</f>
        <v>-38.479999999999997</v>
      </c>
      <c r="G86" s="7">
        <f>YEAR(Tableau1[[#This Row],[Date]])</f>
        <v>2022</v>
      </c>
      <c r="H86" s="7">
        <f>MONTH(Tableau1[[#This Row],[Date]])</f>
        <v>10</v>
      </c>
      <c r="I86" s="9" t="str">
        <f>PROPER(TEXT(Tableau1[[#This Row],[Date]],"mmm"))</f>
        <v>Oct</v>
      </c>
    </row>
    <row r="87" spans="1:9" x14ac:dyDescent="0.25">
      <c r="A87" s="1">
        <v>44865</v>
      </c>
      <c r="B87" t="s">
        <v>118</v>
      </c>
      <c r="C87" t="s">
        <v>107</v>
      </c>
      <c r="D87" s="4" t="s">
        <v>64</v>
      </c>
      <c r="E87">
        <v>180.19</v>
      </c>
      <c r="F87" s="8">
        <f>IF(Tableau1[[#This Row],[Catégorie]]="Revenu",Tableau1[[#This Row],[Montant]],-Tableau1[[#This Row],[Montant]])</f>
        <v>-180.19</v>
      </c>
      <c r="G87" s="7">
        <f>YEAR(Tableau1[[#This Row],[Date]])</f>
        <v>2022</v>
      </c>
      <c r="H87" s="7">
        <f>MONTH(Tableau1[[#This Row],[Date]])</f>
        <v>10</v>
      </c>
      <c r="I87" s="9" t="str">
        <f>PROPER(TEXT(Tableau1[[#This Row],[Date]],"mmm"))</f>
        <v>Oct</v>
      </c>
    </row>
    <row r="88" spans="1:9" x14ac:dyDescent="0.25">
      <c r="A88" s="1">
        <v>44865</v>
      </c>
      <c r="B88" t="s">
        <v>118</v>
      </c>
      <c r="C88" t="s">
        <v>112</v>
      </c>
      <c r="D88" s="4" t="s">
        <v>65</v>
      </c>
      <c r="E88">
        <v>25.82</v>
      </c>
      <c r="F88" s="8">
        <f>IF(Tableau1[[#This Row],[Catégorie]]="Revenu",Tableau1[[#This Row],[Montant]],-Tableau1[[#This Row],[Montant]])</f>
        <v>-25.82</v>
      </c>
      <c r="G88" s="7">
        <f>YEAR(Tableau1[[#This Row],[Date]])</f>
        <v>2022</v>
      </c>
      <c r="H88" s="7">
        <f>MONTH(Tableau1[[#This Row],[Date]])</f>
        <v>10</v>
      </c>
      <c r="I88" s="9" t="str">
        <f>PROPER(TEXT(Tableau1[[#This Row],[Date]],"mmm"))</f>
        <v>Oct</v>
      </c>
    </row>
    <row r="89" spans="1:9" x14ac:dyDescent="0.25">
      <c r="A89" s="1">
        <v>44867</v>
      </c>
      <c r="B89" t="s">
        <v>118</v>
      </c>
      <c r="C89" t="s">
        <v>110</v>
      </c>
      <c r="D89" s="4" t="s">
        <v>66</v>
      </c>
      <c r="E89">
        <v>231.86</v>
      </c>
      <c r="F89" s="8">
        <f>IF(Tableau1[[#This Row],[Catégorie]]="Revenu",Tableau1[[#This Row],[Montant]],-Tableau1[[#This Row],[Montant]])</f>
        <v>-231.86</v>
      </c>
      <c r="G89" s="7">
        <f>YEAR(Tableau1[[#This Row],[Date]])</f>
        <v>2022</v>
      </c>
      <c r="H89" s="7">
        <f>MONTH(Tableau1[[#This Row],[Date]])</f>
        <v>11</v>
      </c>
      <c r="I89" s="9" t="str">
        <f>PROPER(TEXT(Tableau1[[#This Row],[Date]],"mmm"))</f>
        <v>Nov</v>
      </c>
    </row>
    <row r="90" spans="1:9" x14ac:dyDescent="0.25">
      <c r="A90" s="1">
        <v>44867</v>
      </c>
      <c r="B90" t="s">
        <v>118</v>
      </c>
      <c r="C90" t="s">
        <v>107</v>
      </c>
      <c r="D90" s="4" t="s">
        <v>67</v>
      </c>
      <c r="E90">
        <v>24.13</v>
      </c>
      <c r="F90" s="8">
        <f>IF(Tableau1[[#This Row],[Catégorie]]="Revenu",Tableau1[[#This Row],[Montant]],-Tableau1[[#This Row],[Montant]])</f>
        <v>-24.13</v>
      </c>
      <c r="G90" s="7">
        <f>YEAR(Tableau1[[#This Row],[Date]])</f>
        <v>2022</v>
      </c>
      <c r="H90" s="7">
        <f>MONTH(Tableau1[[#This Row],[Date]])</f>
        <v>11</v>
      </c>
      <c r="I90" s="9" t="str">
        <f>PROPER(TEXT(Tableau1[[#This Row],[Date]],"mmm"))</f>
        <v>Nov</v>
      </c>
    </row>
    <row r="91" spans="1:9" x14ac:dyDescent="0.25">
      <c r="A91" s="1">
        <v>44867</v>
      </c>
      <c r="B91" t="s">
        <v>117</v>
      </c>
      <c r="C91" t="s">
        <v>114</v>
      </c>
      <c r="D91" s="4" t="s">
        <v>26</v>
      </c>
      <c r="E91">
        <v>726.55</v>
      </c>
      <c r="F91" s="8">
        <f>IF(Tableau1[[#This Row],[Catégorie]]="Revenu",Tableau1[[#This Row],[Montant]],-Tableau1[[#This Row],[Montant]])</f>
        <v>-726.55</v>
      </c>
      <c r="G91" s="7">
        <f>YEAR(Tableau1[[#This Row],[Date]])</f>
        <v>2022</v>
      </c>
      <c r="H91" s="7">
        <f>MONTH(Tableau1[[#This Row],[Date]])</f>
        <v>11</v>
      </c>
      <c r="I91" s="9" t="str">
        <f>PROPER(TEXT(Tableau1[[#This Row],[Date]],"mmm"))</f>
        <v>Nov</v>
      </c>
    </row>
    <row r="92" spans="1:9" x14ac:dyDescent="0.25">
      <c r="A92" s="1">
        <v>44867</v>
      </c>
      <c r="B92" t="s">
        <v>118</v>
      </c>
      <c r="C92" t="s">
        <v>107</v>
      </c>
      <c r="D92" s="4" t="s">
        <v>67</v>
      </c>
      <c r="E92">
        <v>47.08</v>
      </c>
      <c r="F92" s="8">
        <f>IF(Tableau1[[#This Row],[Catégorie]]="Revenu",Tableau1[[#This Row],[Montant]],-Tableau1[[#This Row],[Montant]])</f>
        <v>-47.08</v>
      </c>
      <c r="G92" s="7">
        <f>YEAR(Tableau1[[#This Row],[Date]])</f>
        <v>2022</v>
      </c>
      <c r="H92" s="7">
        <f>MONTH(Tableau1[[#This Row],[Date]])</f>
        <v>11</v>
      </c>
      <c r="I92" s="9" t="str">
        <f>PROPER(TEXT(Tableau1[[#This Row],[Date]],"mmm"))</f>
        <v>Nov</v>
      </c>
    </row>
    <row r="93" spans="1:9" x14ac:dyDescent="0.25">
      <c r="A93" s="1">
        <v>44868</v>
      </c>
      <c r="B93" t="s">
        <v>118</v>
      </c>
      <c r="C93" t="s">
        <v>110</v>
      </c>
      <c r="D93" s="4" t="s">
        <v>68</v>
      </c>
      <c r="E93">
        <v>25.52</v>
      </c>
      <c r="F93" s="8">
        <f>IF(Tableau1[[#This Row],[Catégorie]]="Revenu",Tableau1[[#This Row],[Montant]],-Tableau1[[#This Row],[Montant]])</f>
        <v>-25.52</v>
      </c>
      <c r="G93" s="7">
        <f>YEAR(Tableau1[[#This Row],[Date]])</f>
        <v>2022</v>
      </c>
      <c r="H93" s="7">
        <f>MONTH(Tableau1[[#This Row],[Date]])</f>
        <v>11</v>
      </c>
      <c r="I93" s="9" t="str">
        <f>PROPER(TEXT(Tableau1[[#This Row],[Date]],"mmm"))</f>
        <v>Nov</v>
      </c>
    </row>
    <row r="94" spans="1:9" x14ac:dyDescent="0.25">
      <c r="A94" s="1">
        <v>44868</v>
      </c>
      <c r="B94" t="s">
        <v>117</v>
      </c>
      <c r="C94" t="s">
        <v>135</v>
      </c>
      <c r="D94" s="4" t="s">
        <v>34</v>
      </c>
      <c r="E94">
        <v>30.92</v>
      </c>
      <c r="F94" s="8">
        <f>IF(Tableau1[[#This Row],[Catégorie]]="Revenu",Tableau1[[#This Row],[Montant]],-Tableau1[[#This Row],[Montant]])</f>
        <v>-30.92</v>
      </c>
      <c r="G94" s="7">
        <f>YEAR(Tableau1[[#This Row],[Date]])</f>
        <v>2022</v>
      </c>
      <c r="H94" s="7">
        <f>MONTH(Tableau1[[#This Row],[Date]])</f>
        <v>11</v>
      </c>
      <c r="I94" s="9" t="str">
        <f>PROPER(TEXT(Tableau1[[#This Row],[Date]],"mmm"))</f>
        <v>Nov</v>
      </c>
    </row>
    <row r="95" spans="1:9" x14ac:dyDescent="0.25">
      <c r="A95" s="1">
        <v>44868</v>
      </c>
      <c r="B95" t="s">
        <v>117</v>
      </c>
      <c r="C95" t="s">
        <v>135</v>
      </c>
      <c r="D95" s="4" t="s">
        <v>34</v>
      </c>
      <c r="E95">
        <v>137.07</v>
      </c>
      <c r="F95" s="8">
        <f>IF(Tableau1[[#This Row],[Catégorie]]="Revenu",Tableau1[[#This Row],[Montant]],-Tableau1[[#This Row],[Montant]])</f>
        <v>-137.07</v>
      </c>
      <c r="G95" s="7">
        <f>YEAR(Tableau1[[#This Row],[Date]])</f>
        <v>2022</v>
      </c>
      <c r="H95" s="7">
        <f>MONTH(Tableau1[[#This Row],[Date]])</f>
        <v>11</v>
      </c>
      <c r="I95" s="9" t="str">
        <f>PROPER(TEXT(Tableau1[[#This Row],[Date]],"mmm"))</f>
        <v>Nov</v>
      </c>
    </row>
    <row r="96" spans="1:9" x14ac:dyDescent="0.25">
      <c r="A96" s="1">
        <v>44868</v>
      </c>
      <c r="B96" t="s">
        <v>117</v>
      </c>
      <c r="C96" t="s">
        <v>136</v>
      </c>
      <c r="D96" s="4" t="s">
        <v>33</v>
      </c>
      <c r="E96">
        <v>5.15</v>
      </c>
      <c r="F96" s="8">
        <f>IF(Tableau1[[#This Row],[Catégorie]]="Revenu",Tableau1[[#This Row],[Montant]],-Tableau1[[#This Row],[Montant]])</f>
        <v>-5.15</v>
      </c>
      <c r="G96" s="7">
        <f>YEAR(Tableau1[[#This Row],[Date]])</f>
        <v>2022</v>
      </c>
      <c r="H96" s="7">
        <f>MONTH(Tableau1[[#This Row],[Date]])</f>
        <v>11</v>
      </c>
      <c r="I96" s="9" t="str">
        <f>PROPER(TEXT(Tableau1[[#This Row],[Date]],"mmm"))</f>
        <v>Nov</v>
      </c>
    </row>
    <row r="97" spans="1:9" x14ac:dyDescent="0.25">
      <c r="A97" s="1">
        <v>44868</v>
      </c>
      <c r="B97" t="s">
        <v>117</v>
      </c>
      <c r="C97" t="s">
        <v>136</v>
      </c>
      <c r="D97" s="4" t="s">
        <v>33</v>
      </c>
      <c r="E97">
        <v>3.65</v>
      </c>
      <c r="F97" s="8">
        <f>IF(Tableau1[[#This Row],[Catégorie]]="Revenu",Tableau1[[#This Row],[Montant]],-Tableau1[[#This Row],[Montant]])</f>
        <v>-3.65</v>
      </c>
      <c r="G97" s="7">
        <f>YEAR(Tableau1[[#This Row],[Date]])</f>
        <v>2022</v>
      </c>
      <c r="H97" s="7">
        <f>MONTH(Tableau1[[#This Row],[Date]])</f>
        <v>11</v>
      </c>
      <c r="I97" s="9" t="str">
        <f>PROPER(TEXT(Tableau1[[#This Row],[Date]],"mmm"))</f>
        <v>Nov</v>
      </c>
    </row>
    <row r="98" spans="1:9" x14ac:dyDescent="0.25">
      <c r="A98" s="1">
        <v>44869</v>
      </c>
      <c r="B98" t="s">
        <v>105</v>
      </c>
      <c r="C98" t="s">
        <v>127</v>
      </c>
      <c r="D98" s="4" t="s">
        <v>139</v>
      </c>
      <c r="E98">
        <v>139.83000000000001</v>
      </c>
      <c r="F98" s="8">
        <f>IF(Tableau1[[#This Row],[Catégorie]]="Revenu",Tableau1[[#This Row],[Montant]],-Tableau1[[#This Row],[Montant]])</f>
        <v>139.83000000000001</v>
      </c>
      <c r="G98" s="7">
        <f>YEAR(Tableau1[[#This Row],[Date]])</f>
        <v>2022</v>
      </c>
      <c r="H98" s="7">
        <f>MONTH(Tableau1[[#This Row],[Date]])</f>
        <v>11</v>
      </c>
      <c r="I98" s="9" t="str">
        <f>PROPER(TEXT(Tableau1[[#This Row],[Date]],"mmm"))</f>
        <v>Nov</v>
      </c>
    </row>
    <row r="99" spans="1:9" x14ac:dyDescent="0.25">
      <c r="A99" s="1">
        <v>44869</v>
      </c>
      <c r="B99" t="s">
        <v>118</v>
      </c>
      <c r="C99" t="s">
        <v>134</v>
      </c>
      <c r="D99" s="4" t="s">
        <v>69</v>
      </c>
      <c r="E99">
        <v>96</v>
      </c>
      <c r="F99" s="8">
        <f>IF(Tableau1[[#This Row],[Catégorie]]="Revenu",Tableau1[[#This Row],[Montant]],-Tableau1[[#This Row],[Montant]])</f>
        <v>-96</v>
      </c>
      <c r="G99" s="7">
        <f>YEAR(Tableau1[[#This Row],[Date]])</f>
        <v>2022</v>
      </c>
      <c r="H99" s="7">
        <f>MONTH(Tableau1[[#This Row],[Date]])</f>
        <v>11</v>
      </c>
      <c r="I99" s="9" t="str">
        <f>PROPER(TEXT(Tableau1[[#This Row],[Date]],"mmm"))</f>
        <v>Nov</v>
      </c>
    </row>
    <row r="100" spans="1:9" x14ac:dyDescent="0.25">
      <c r="A100" s="1">
        <v>44869</v>
      </c>
      <c r="B100" t="s">
        <v>105</v>
      </c>
      <c r="C100" t="s">
        <v>127</v>
      </c>
      <c r="D100" s="4" t="s">
        <v>140</v>
      </c>
      <c r="E100">
        <v>188.52</v>
      </c>
      <c r="F100" s="8">
        <f>IF(Tableau1[[#This Row],[Catégorie]]="Revenu",Tableau1[[#This Row],[Montant]],-Tableau1[[#This Row],[Montant]])</f>
        <v>188.52</v>
      </c>
      <c r="G100" s="7">
        <f>YEAR(Tableau1[[#This Row],[Date]])</f>
        <v>2022</v>
      </c>
      <c r="H100" s="7">
        <f>MONTH(Tableau1[[#This Row],[Date]])</f>
        <v>11</v>
      </c>
      <c r="I100" s="9" t="str">
        <f>PROPER(TEXT(Tableau1[[#This Row],[Date]],"mmm"))</f>
        <v>Nov</v>
      </c>
    </row>
    <row r="101" spans="1:9" x14ac:dyDescent="0.25">
      <c r="A101" s="1">
        <v>44869</v>
      </c>
      <c r="B101" t="s">
        <v>118</v>
      </c>
      <c r="C101" t="s">
        <v>107</v>
      </c>
      <c r="D101" s="4" t="s">
        <v>70</v>
      </c>
      <c r="E101">
        <v>53.63</v>
      </c>
      <c r="F101" s="8">
        <f>IF(Tableau1[[#This Row],[Catégorie]]="Revenu",Tableau1[[#This Row],[Montant]],-Tableau1[[#This Row],[Montant]])</f>
        <v>-53.63</v>
      </c>
      <c r="G101" s="7">
        <f>YEAR(Tableau1[[#This Row],[Date]])</f>
        <v>2022</v>
      </c>
      <c r="H101" s="7">
        <f>MONTH(Tableau1[[#This Row],[Date]])</f>
        <v>11</v>
      </c>
      <c r="I101" s="9" t="str">
        <f>PROPER(TEXT(Tableau1[[#This Row],[Date]],"mmm"))</f>
        <v>Nov</v>
      </c>
    </row>
    <row r="102" spans="1:9" x14ac:dyDescent="0.25">
      <c r="A102" s="1">
        <v>44869</v>
      </c>
      <c r="B102" t="s">
        <v>118</v>
      </c>
      <c r="C102" t="s">
        <v>107</v>
      </c>
      <c r="D102" s="4" t="s">
        <v>71</v>
      </c>
      <c r="E102">
        <v>43.63</v>
      </c>
      <c r="F102" s="8">
        <f>IF(Tableau1[[#This Row],[Catégorie]]="Revenu",Tableau1[[#This Row],[Montant]],-Tableau1[[#This Row],[Montant]])</f>
        <v>-43.63</v>
      </c>
      <c r="G102" s="7">
        <f>YEAR(Tableau1[[#This Row],[Date]])</f>
        <v>2022</v>
      </c>
      <c r="H102" s="7">
        <f>MONTH(Tableau1[[#This Row],[Date]])</f>
        <v>11</v>
      </c>
      <c r="I102" s="9" t="str">
        <f>PROPER(TEXT(Tableau1[[#This Row],[Date]],"mmm"))</f>
        <v>Nov</v>
      </c>
    </row>
    <row r="103" spans="1:9" x14ac:dyDescent="0.25">
      <c r="A103" s="1">
        <v>44869</v>
      </c>
      <c r="B103" t="s">
        <v>117</v>
      </c>
      <c r="C103" t="s">
        <v>124</v>
      </c>
      <c r="D103" s="4" t="s">
        <v>36</v>
      </c>
      <c r="E103">
        <v>62</v>
      </c>
      <c r="F103" s="8">
        <f>IF(Tableau1[[#This Row],[Catégorie]]="Revenu",Tableau1[[#This Row],[Montant]],-Tableau1[[#This Row],[Montant]])</f>
        <v>-62</v>
      </c>
      <c r="G103" s="7">
        <f>YEAR(Tableau1[[#This Row],[Date]])</f>
        <v>2022</v>
      </c>
      <c r="H103" s="7">
        <f>MONTH(Tableau1[[#This Row],[Date]])</f>
        <v>11</v>
      </c>
      <c r="I103" s="9" t="str">
        <f>PROPER(TEXT(Tableau1[[#This Row],[Date]],"mmm"))</f>
        <v>Nov</v>
      </c>
    </row>
    <row r="104" spans="1:9" x14ac:dyDescent="0.25">
      <c r="A104" s="1">
        <v>44872</v>
      </c>
      <c r="B104" t="s">
        <v>118</v>
      </c>
      <c r="C104" t="s">
        <v>107</v>
      </c>
      <c r="D104" s="4" t="s">
        <v>72</v>
      </c>
      <c r="E104">
        <v>32.409999999999997</v>
      </c>
      <c r="F104" s="8">
        <f>IF(Tableau1[[#This Row],[Catégorie]]="Revenu",Tableau1[[#This Row],[Montant]],-Tableau1[[#This Row],[Montant]])</f>
        <v>-32.409999999999997</v>
      </c>
      <c r="G104" s="7">
        <f>YEAR(Tableau1[[#This Row],[Date]])</f>
        <v>2022</v>
      </c>
      <c r="H104" s="7">
        <f>MONTH(Tableau1[[#This Row],[Date]])</f>
        <v>11</v>
      </c>
      <c r="I104" s="9" t="str">
        <f>PROPER(TEXT(Tableau1[[#This Row],[Date]],"mmm"))</f>
        <v>Nov</v>
      </c>
    </row>
    <row r="105" spans="1:9" x14ac:dyDescent="0.25">
      <c r="A105" s="1">
        <v>44872</v>
      </c>
      <c r="B105" t="s">
        <v>117</v>
      </c>
      <c r="C105" t="s">
        <v>123</v>
      </c>
      <c r="D105" s="4" t="s">
        <v>37</v>
      </c>
      <c r="E105">
        <v>24.47</v>
      </c>
      <c r="F105" s="8">
        <f>IF(Tableau1[[#This Row],[Catégorie]]="Revenu",Tableau1[[#This Row],[Montant]],-Tableau1[[#This Row],[Montant]])</f>
        <v>-24.47</v>
      </c>
      <c r="G105" s="7">
        <f>YEAR(Tableau1[[#This Row],[Date]])</f>
        <v>2022</v>
      </c>
      <c r="H105" s="7">
        <f>MONTH(Tableau1[[#This Row],[Date]])</f>
        <v>11</v>
      </c>
      <c r="I105" s="9" t="str">
        <f>PROPER(TEXT(Tableau1[[#This Row],[Date]],"mmm"))</f>
        <v>Nov</v>
      </c>
    </row>
    <row r="106" spans="1:9" x14ac:dyDescent="0.25">
      <c r="A106" s="1">
        <v>44872</v>
      </c>
      <c r="B106" t="s">
        <v>118</v>
      </c>
      <c r="C106" t="s">
        <v>107</v>
      </c>
      <c r="D106" s="4" t="s">
        <v>73</v>
      </c>
      <c r="E106">
        <v>189.22</v>
      </c>
      <c r="F106" s="8">
        <f>IF(Tableau1[[#This Row],[Catégorie]]="Revenu",Tableau1[[#This Row],[Montant]],-Tableau1[[#This Row],[Montant]])</f>
        <v>-189.22</v>
      </c>
      <c r="G106" s="7">
        <f>YEAR(Tableau1[[#This Row],[Date]])</f>
        <v>2022</v>
      </c>
      <c r="H106" s="7">
        <f>MONTH(Tableau1[[#This Row],[Date]])</f>
        <v>11</v>
      </c>
      <c r="I106" s="9" t="str">
        <f>PROPER(TEXT(Tableau1[[#This Row],[Date]],"mmm"))</f>
        <v>Nov</v>
      </c>
    </row>
    <row r="107" spans="1:9" x14ac:dyDescent="0.25">
      <c r="A107" s="1">
        <v>44872</v>
      </c>
      <c r="B107" t="s">
        <v>118</v>
      </c>
      <c r="C107" t="s">
        <v>107</v>
      </c>
      <c r="D107" s="4" t="s">
        <v>74</v>
      </c>
      <c r="E107">
        <v>97.62</v>
      </c>
      <c r="F107" s="8">
        <f>IF(Tableau1[[#This Row],[Catégorie]]="Revenu",Tableau1[[#This Row],[Montant]],-Tableau1[[#This Row],[Montant]])</f>
        <v>-97.62</v>
      </c>
      <c r="G107" s="7">
        <f>YEAR(Tableau1[[#This Row],[Date]])</f>
        <v>2022</v>
      </c>
      <c r="H107" s="7">
        <f>MONTH(Tableau1[[#This Row],[Date]])</f>
        <v>11</v>
      </c>
      <c r="I107" s="9" t="str">
        <f>PROPER(TEXT(Tableau1[[#This Row],[Date]],"mmm"))</f>
        <v>Nov</v>
      </c>
    </row>
    <row r="108" spans="1:9" x14ac:dyDescent="0.25">
      <c r="A108" s="1">
        <v>44872</v>
      </c>
      <c r="B108" t="s">
        <v>117</v>
      </c>
      <c r="C108" t="s">
        <v>123</v>
      </c>
      <c r="D108" s="4" t="s">
        <v>37</v>
      </c>
      <c r="E108">
        <v>18.18</v>
      </c>
      <c r="F108" s="8">
        <f>IF(Tableau1[[#This Row],[Catégorie]]="Revenu",Tableau1[[#This Row],[Montant]],-Tableau1[[#This Row],[Montant]])</f>
        <v>-18.18</v>
      </c>
      <c r="G108" s="7">
        <f>YEAR(Tableau1[[#This Row],[Date]])</f>
        <v>2022</v>
      </c>
      <c r="H108" s="7">
        <f>MONTH(Tableau1[[#This Row],[Date]])</f>
        <v>11</v>
      </c>
      <c r="I108" s="9" t="str">
        <f>PROPER(TEXT(Tableau1[[#This Row],[Date]],"mmm"))</f>
        <v>Nov</v>
      </c>
    </row>
    <row r="109" spans="1:9" x14ac:dyDescent="0.25">
      <c r="A109" s="1">
        <v>44872</v>
      </c>
      <c r="B109" t="s">
        <v>117</v>
      </c>
      <c r="C109" t="s">
        <v>115</v>
      </c>
      <c r="D109" s="4" t="s">
        <v>75</v>
      </c>
      <c r="E109">
        <v>208.33</v>
      </c>
      <c r="F109" s="8">
        <f>IF(Tableau1[[#This Row],[Catégorie]]="Revenu",Tableau1[[#This Row],[Montant]],-Tableau1[[#This Row],[Montant]])</f>
        <v>-208.33</v>
      </c>
      <c r="G109" s="7">
        <f>YEAR(Tableau1[[#This Row],[Date]])</f>
        <v>2022</v>
      </c>
      <c r="H109" s="7">
        <f>MONTH(Tableau1[[#This Row],[Date]])</f>
        <v>11</v>
      </c>
      <c r="I109" s="9" t="str">
        <f>PROPER(TEXT(Tableau1[[#This Row],[Date]],"mmm"))</f>
        <v>Nov</v>
      </c>
    </row>
    <row r="110" spans="1:9" x14ac:dyDescent="0.25">
      <c r="A110" s="1">
        <v>44872</v>
      </c>
      <c r="B110" t="s">
        <v>118</v>
      </c>
      <c r="C110" t="s">
        <v>107</v>
      </c>
      <c r="D110" s="4" t="s">
        <v>76</v>
      </c>
      <c r="E110">
        <v>201.87</v>
      </c>
      <c r="F110" s="8">
        <f>IF(Tableau1[[#This Row],[Catégorie]]="Revenu",Tableau1[[#This Row],[Montant]],-Tableau1[[#This Row],[Montant]])</f>
        <v>-201.87</v>
      </c>
      <c r="G110" s="7">
        <f>YEAR(Tableau1[[#This Row],[Date]])</f>
        <v>2022</v>
      </c>
      <c r="H110" s="7">
        <f>MONTH(Tableau1[[#This Row],[Date]])</f>
        <v>11</v>
      </c>
      <c r="I110" s="9" t="str">
        <f>PROPER(TEXT(Tableau1[[#This Row],[Date]],"mmm"))</f>
        <v>Nov</v>
      </c>
    </row>
    <row r="111" spans="1:9" x14ac:dyDescent="0.25">
      <c r="A111" s="1">
        <v>44872</v>
      </c>
      <c r="B111" t="s">
        <v>117</v>
      </c>
      <c r="C111" t="s">
        <v>115</v>
      </c>
      <c r="D111" s="4" t="s">
        <v>75</v>
      </c>
      <c r="E111">
        <v>18.809999999999999</v>
      </c>
      <c r="F111" s="8">
        <f>IF(Tableau1[[#This Row],[Catégorie]]="Revenu",Tableau1[[#This Row],[Montant]],-Tableau1[[#This Row],[Montant]])</f>
        <v>-18.809999999999999</v>
      </c>
      <c r="G111" s="7">
        <f>YEAR(Tableau1[[#This Row],[Date]])</f>
        <v>2022</v>
      </c>
      <c r="H111" s="7">
        <f>MONTH(Tableau1[[#This Row],[Date]])</f>
        <v>11</v>
      </c>
      <c r="I111" s="9" t="str">
        <f>PROPER(TEXT(Tableau1[[#This Row],[Date]],"mmm"))</f>
        <v>Nov</v>
      </c>
    </row>
    <row r="112" spans="1:9" x14ac:dyDescent="0.25">
      <c r="A112" s="1">
        <v>44875</v>
      </c>
      <c r="B112" t="s">
        <v>117</v>
      </c>
      <c r="C112" t="s">
        <v>6</v>
      </c>
      <c r="D112" s="4" t="s">
        <v>5</v>
      </c>
      <c r="E112">
        <v>283.66000000000003</v>
      </c>
      <c r="F112" s="8">
        <f>IF(Tableau1[[#This Row],[Catégorie]]="Revenu",Tableau1[[#This Row],[Montant]],-Tableau1[[#This Row],[Montant]])</f>
        <v>-283.66000000000003</v>
      </c>
      <c r="G112" s="7">
        <f>YEAR(Tableau1[[#This Row],[Date]])</f>
        <v>2022</v>
      </c>
      <c r="H112" s="7">
        <f>MONTH(Tableau1[[#This Row],[Date]])</f>
        <v>11</v>
      </c>
      <c r="I112" s="9" t="str">
        <f>PROPER(TEXT(Tableau1[[#This Row],[Date]],"mmm"))</f>
        <v>Nov</v>
      </c>
    </row>
    <row r="113" spans="1:9" x14ac:dyDescent="0.25">
      <c r="A113" s="1">
        <v>44875</v>
      </c>
      <c r="B113" t="s">
        <v>117</v>
      </c>
      <c r="C113" t="s">
        <v>122</v>
      </c>
      <c r="D113" s="4" t="s">
        <v>41</v>
      </c>
      <c r="E113">
        <v>13.95</v>
      </c>
      <c r="F113" s="8">
        <f>IF(Tableau1[[#This Row],[Catégorie]]="Revenu",Tableau1[[#This Row],[Montant]],-Tableau1[[#This Row],[Montant]])</f>
        <v>-13.95</v>
      </c>
      <c r="G113" s="7">
        <f>YEAR(Tableau1[[#This Row],[Date]])</f>
        <v>2022</v>
      </c>
      <c r="H113" s="7">
        <f>MONTH(Tableau1[[#This Row],[Date]])</f>
        <v>11</v>
      </c>
      <c r="I113" s="9" t="str">
        <f>PROPER(TEXT(Tableau1[[#This Row],[Date]],"mmm"))</f>
        <v>Nov</v>
      </c>
    </row>
    <row r="114" spans="1:9" x14ac:dyDescent="0.25">
      <c r="A114" s="1">
        <v>44876</v>
      </c>
      <c r="B114" t="s">
        <v>105</v>
      </c>
      <c r="C114" t="s">
        <v>106</v>
      </c>
      <c r="D114" s="4" t="s">
        <v>9</v>
      </c>
      <c r="E114">
        <v>300</v>
      </c>
      <c r="F114" s="8">
        <f>IF(Tableau1[[#This Row],[Catégorie]]="Revenu",Tableau1[[#This Row],[Montant]],-Tableau1[[#This Row],[Montant]])</f>
        <v>300</v>
      </c>
      <c r="G114" s="7">
        <f>YEAR(Tableau1[[#This Row],[Date]])</f>
        <v>2022</v>
      </c>
      <c r="H114" s="7">
        <f>MONTH(Tableau1[[#This Row],[Date]])</f>
        <v>11</v>
      </c>
      <c r="I114" s="9" t="str">
        <f>PROPER(TEXT(Tableau1[[#This Row],[Date]],"mmm"))</f>
        <v>Nov</v>
      </c>
    </row>
    <row r="115" spans="1:9" x14ac:dyDescent="0.25">
      <c r="A115" s="1">
        <v>44876</v>
      </c>
      <c r="B115" t="s">
        <v>105</v>
      </c>
      <c r="C115" t="s">
        <v>106</v>
      </c>
      <c r="D115" s="4" t="s">
        <v>9</v>
      </c>
      <c r="E115">
        <v>300</v>
      </c>
      <c r="F115" s="8">
        <f>IF(Tableau1[[#This Row],[Catégorie]]="Revenu",Tableau1[[#This Row],[Montant]],-Tableau1[[#This Row],[Montant]])</f>
        <v>300</v>
      </c>
      <c r="G115" s="7">
        <f>YEAR(Tableau1[[#This Row],[Date]])</f>
        <v>2022</v>
      </c>
      <c r="H115" s="7">
        <f>MONTH(Tableau1[[#This Row],[Date]])</f>
        <v>11</v>
      </c>
      <c r="I115" s="9" t="str">
        <f>PROPER(TEXT(Tableau1[[#This Row],[Date]],"mmm"))</f>
        <v>Nov</v>
      </c>
    </row>
    <row r="116" spans="1:9" x14ac:dyDescent="0.25">
      <c r="A116" s="1">
        <v>44879</v>
      </c>
      <c r="B116" t="s">
        <v>118</v>
      </c>
      <c r="C116" t="s">
        <v>107</v>
      </c>
      <c r="D116" s="4" t="s">
        <v>77</v>
      </c>
      <c r="E116">
        <v>165.51</v>
      </c>
      <c r="F116" s="8">
        <f>IF(Tableau1[[#This Row],[Catégorie]]="Revenu",Tableau1[[#This Row],[Montant]],-Tableau1[[#This Row],[Montant]])</f>
        <v>-165.51</v>
      </c>
      <c r="G116" s="7">
        <f>YEAR(Tableau1[[#This Row],[Date]])</f>
        <v>2022</v>
      </c>
      <c r="H116" s="7">
        <f>MONTH(Tableau1[[#This Row],[Date]])</f>
        <v>11</v>
      </c>
      <c r="I116" s="9" t="str">
        <f>PROPER(TEXT(Tableau1[[#This Row],[Date]],"mmm"))</f>
        <v>Nov</v>
      </c>
    </row>
    <row r="117" spans="1:9" x14ac:dyDescent="0.25">
      <c r="A117" s="1">
        <v>44879</v>
      </c>
      <c r="B117" t="s">
        <v>118</v>
      </c>
      <c r="C117" t="s">
        <v>107</v>
      </c>
      <c r="D117" s="4" t="s">
        <v>78</v>
      </c>
      <c r="E117">
        <v>11.5</v>
      </c>
      <c r="F117" s="8">
        <f>IF(Tableau1[[#This Row],[Catégorie]]="Revenu",Tableau1[[#This Row],[Montant]],-Tableau1[[#This Row],[Montant]])</f>
        <v>-11.5</v>
      </c>
      <c r="G117" s="7">
        <f>YEAR(Tableau1[[#This Row],[Date]])</f>
        <v>2022</v>
      </c>
      <c r="H117" s="7">
        <f>MONTH(Tableau1[[#This Row],[Date]])</f>
        <v>11</v>
      </c>
      <c r="I117" s="9" t="str">
        <f>PROPER(TEXT(Tableau1[[#This Row],[Date]],"mmm"))</f>
        <v>Nov</v>
      </c>
    </row>
    <row r="118" spans="1:9" x14ac:dyDescent="0.25">
      <c r="A118" s="1">
        <v>44879</v>
      </c>
      <c r="B118" t="s">
        <v>118</v>
      </c>
      <c r="C118" t="s">
        <v>107</v>
      </c>
      <c r="D118" s="4" t="s">
        <v>79</v>
      </c>
      <c r="E118">
        <v>43.56</v>
      </c>
      <c r="F118" s="8">
        <f>IF(Tableau1[[#This Row],[Catégorie]]="Revenu",Tableau1[[#This Row],[Montant]],-Tableau1[[#This Row],[Montant]])</f>
        <v>-43.56</v>
      </c>
      <c r="G118" s="7">
        <f>YEAR(Tableau1[[#This Row],[Date]])</f>
        <v>2022</v>
      </c>
      <c r="H118" s="7">
        <f>MONTH(Tableau1[[#This Row],[Date]])</f>
        <v>11</v>
      </c>
      <c r="I118" s="9" t="str">
        <f>PROPER(TEXT(Tableau1[[#This Row],[Date]],"mmm"))</f>
        <v>Nov</v>
      </c>
    </row>
    <row r="119" spans="1:9" x14ac:dyDescent="0.25">
      <c r="A119" s="1">
        <v>44879</v>
      </c>
      <c r="B119" t="s">
        <v>118</v>
      </c>
      <c r="C119" t="s">
        <v>130</v>
      </c>
      <c r="D119" s="4" t="s">
        <v>80</v>
      </c>
      <c r="E119">
        <v>40.98</v>
      </c>
      <c r="F119" s="8">
        <f>IF(Tableau1[[#This Row],[Catégorie]]="Revenu",Tableau1[[#This Row],[Montant]],-Tableau1[[#This Row],[Montant]])</f>
        <v>-40.98</v>
      </c>
      <c r="G119" s="7">
        <f>YEAR(Tableau1[[#This Row],[Date]])</f>
        <v>2022</v>
      </c>
      <c r="H119" s="7">
        <f>MONTH(Tableau1[[#This Row],[Date]])</f>
        <v>11</v>
      </c>
      <c r="I119" s="9" t="str">
        <f>PROPER(TEXT(Tableau1[[#This Row],[Date]],"mmm"))</f>
        <v>Nov</v>
      </c>
    </row>
    <row r="120" spans="1:9" x14ac:dyDescent="0.25">
      <c r="A120" s="1">
        <v>44879</v>
      </c>
      <c r="B120" t="s">
        <v>118</v>
      </c>
      <c r="C120" t="s">
        <v>107</v>
      </c>
      <c r="D120" s="4" t="s">
        <v>81</v>
      </c>
      <c r="E120">
        <v>35</v>
      </c>
      <c r="F120" s="8">
        <f>IF(Tableau1[[#This Row],[Catégorie]]="Revenu",Tableau1[[#This Row],[Montant]],-Tableau1[[#This Row],[Montant]])</f>
        <v>-35</v>
      </c>
      <c r="G120" s="7">
        <f>YEAR(Tableau1[[#This Row],[Date]])</f>
        <v>2022</v>
      </c>
      <c r="H120" s="7">
        <f>MONTH(Tableau1[[#This Row],[Date]])</f>
        <v>11</v>
      </c>
      <c r="I120" s="9" t="str">
        <f>PROPER(TEXT(Tableau1[[#This Row],[Date]],"mmm"))</f>
        <v>Nov</v>
      </c>
    </row>
    <row r="121" spans="1:9" x14ac:dyDescent="0.25">
      <c r="A121" s="1">
        <v>44880</v>
      </c>
      <c r="B121" t="s">
        <v>117</v>
      </c>
      <c r="C121" t="s">
        <v>6</v>
      </c>
      <c r="D121" s="4" t="s">
        <v>5</v>
      </c>
      <c r="E121">
        <v>312.12</v>
      </c>
      <c r="F121" s="8">
        <f>IF(Tableau1[[#This Row],[Catégorie]]="Revenu",Tableau1[[#This Row],[Montant]],-Tableau1[[#This Row],[Montant]])</f>
        <v>-312.12</v>
      </c>
      <c r="G121" s="7">
        <f>YEAR(Tableau1[[#This Row],[Date]])</f>
        <v>2022</v>
      </c>
      <c r="H121" s="7">
        <f>MONTH(Tableau1[[#This Row],[Date]])</f>
        <v>11</v>
      </c>
      <c r="I121" s="9" t="str">
        <f>PROPER(TEXT(Tableau1[[#This Row],[Date]],"mmm"))</f>
        <v>Nov</v>
      </c>
    </row>
    <row r="122" spans="1:9" x14ac:dyDescent="0.25">
      <c r="A122" s="1">
        <v>44881</v>
      </c>
      <c r="B122" t="s">
        <v>105</v>
      </c>
      <c r="C122" t="s">
        <v>126</v>
      </c>
      <c r="D122" s="4" t="s">
        <v>9</v>
      </c>
      <c r="E122">
        <v>300</v>
      </c>
      <c r="F122" s="8">
        <f>IF(Tableau1[[#This Row],[Catégorie]]="Revenu",Tableau1[[#This Row],[Montant]],-Tableau1[[#This Row],[Montant]])</f>
        <v>300</v>
      </c>
      <c r="G122" s="7">
        <f>YEAR(Tableau1[[#This Row],[Date]])</f>
        <v>2022</v>
      </c>
      <c r="H122" s="7">
        <f>MONTH(Tableau1[[#This Row],[Date]])</f>
        <v>11</v>
      </c>
      <c r="I122" s="9" t="str">
        <f>PROPER(TEXT(Tableau1[[#This Row],[Date]],"mmm"))</f>
        <v>Nov</v>
      </c>
    </row>
    <row r="123" spans="1:9" x14ac:dyDescent="0.25">
      <c r="A123" s="1">
        <v>44884</v>
      </c>
      <c r="B123" t="s">
        <v>105</v>
      </c>
      <c r="C123" t="s">
        <v>126</v>
      </c>
      <c r="D123" s="4" t="s">
        <v>9</v>
      </c>
      <c r="E123">
        <v>189.54</v>
      </c>
      <c r="F123" s="8">
        <f>IF(Tableau1[[#This Row],[Catégorie]]="Revenu",Tableau1[[#This Row],[Montant]],-Tableau1[[#This Row],[Montant]])</f>
        <v>189.54</v>
      </c>
      <c r="G123" s="7">
        <f>YEAR(Tableau1[[#This Row],[Date]])</f>
        <v>2022</v>
      </c>
      <c r="H123" s="7">
        <f>MONTH(Tableau1[[#This Row],[Date]])</f>
        <v>11</v>
      </c>
      <c r="I123" s="9" t="str">
        <f>PROPER(TEXT(Tableau1[[#This Row],[Date]],"mmm"))</f>
        <v>Nov</v>
      </c>
    </row>
    <row r="124" spans="1:9" x14ac:dyDescent="0.25">
      <c r="A124" s="1">
        <v>44886</v>
      </c>
      <c r="B124" t="s">
        <v>105</v>
      </c>
      <c r="C124" t="s">
        <v>126</v>
      </c>
      <c r="D124" s="4" t="s">
        <v>9</v>
      </c>
      <c r="E124">
        <v>2000</v>
      </c>
      <c r="F124" s="8">
        <f>IF(Tableau1[[#This Row],[Catégorie]]="Revenu",Tableau1[[#This Row],[Montant]],-Tableau1[[#This Row],[Montant]])</f>
        <v>2000</v>
      </c>
      <c r="G124" s="7">
        <f>YEAR(Tableau1[[#This Row],[Date]])</f>
        <v>2022</v>
      </c>
      <c r="H124" s="7">
        <f>MONTH(Tableau1[[#This Row],[Date]])</f>
        <v>11</v>
      </c>
      <c r="I124" s="9" t="str">
        <f>PROPER(TEXT(Tableau1[[#This Row],[Date]],"mmm"))</f>
        <v>Nov</v>
      </c>
    </row>
    <row r="125" spans="1:9" x14ac:dyDescent="0.25">
      <c r="A125" s="1">
        <v>44886</v>
      </c>
      <c r="B125" t="s">
        <v>118</v>
      </c>
      <c r="C125" t="s">
        <v>107</v>
      </c>
      <c r="D125" s="4" t="s">
        <v>82</v>
      </c>
      <c r="E125">
        <v>66.680000000000007</v>
      </c>
      <c r="F125" s="8">
        <f>IF(Tableau1[[#This Row],[Catégorie]]="Revenu",Tableau1[[#This Row],[Montant]],-Tableau1[[#This Row],[Montant]])</f>
        <v>-66.680000000000007</v>
      </c>
      <c r="G125" s="7">
        <f>YEAR(Tableau1[[#This Row],[Date]])</f>
        <v>2022</v>
      </c>
      <c r="H125" s="7">
        <f>MONTH(Tableau1[[#This Row],[Date]])</f>
        <v>11</v>
      </c>
      <c r="I125" s="9" t="str">
        <f>PROPER(TEXT(Tableau1[[#This Row],[Date]],"mmm"))</f>
        <v>Nov</v>
      </c>
    </row>
    <row r="126" spans="1:9" x14ac:dyDescent="0.25">
      <c r="A126" s="1">
        <v>44886</v>
      </c>
      <c r="B126" t="s">
        <v>117</v>
      </c>
      <c r="C126" t="s">
        <v>141</v>
      </c>
      <c r="D126" s="4" t="s">
        <v>83</v>
      </c>
      <c r="E126">
        <v>133.19999999999999</v>
      </c>
      <c r="F126" s="8">
        <f>IF(Tableau1[[#This Row],[Catégorie]]="Revenu",Tableau1[[#This Row],[Montant]],-Tableau1[[#This Row],[Montant]])</f>
        <v>-133.19999999999999</v>
      </c>
      <c r="G126" s="7">
        <f>YEAR(Tableau1[[#This Row],[Date]])</f>
        <v>2022</v>
      </c>
      <c r="H126" s="7">
        <f>MONTH(Tableau1[[#This Row],[Date]])</f>
        <v>11</v>
      </c>
      <c r="I126" s="9" t="str">
        <f>PROPER(TEXT(Tableau1[[#This Row],[Date]],"mmm"))</f>
        <v>Nov</v>
      </c>
    </row>
    <row r="127" spans="1:9" x14ac:dyDescent="0.25">
      <c r="A127" s="1">
        <v>44887</v>
      </c>
      <c r="B127" t="s">
        <v>117</v>
      </c>
      <c r="C127" t="s">
        <v>136</v>
      </c>
      <c r="D127" s="4" t="s">
        <v>16</v>
      </c>
      <c r="E127">
        <v>5.93</v>
      </c>
      <c r="F127" s="8">
        <f>IF(Tableau1[[#This Row],[Catégorie]]="Revenu",Tableau1[[#This Row],[Montant]],-Tableau1[[#This Row],[Montant]])</f>
        <v>-5.93</v>
      </c>
      <c r="G127" s="7">
        <f>YEAR(Tableau1[[#This Row],[Date]])</f>
        <v>2022</v>
      </c>
      <c r="H127" s="7">
        <f>MONTH(Tableau1[[#This Row],[Date]])</f>
        <v>11</v>
      </c>
      <c r="I127" s="9" t="str">
        <f>PROPER(TEXT(Tableau1[[#This Row],[Date]],"mmm"))</f>
        <v>Nov</v>
      </c>
    </row>
    <row r="128" spans="1:9" x14ac:dyDescent="0.25">
      <c r="A128" s="1">
        <v>44887</v>
      </c>
      <c r="B128" t="s">
        <v>117</v>
      </c>
      <c r="C128" t="s">
        <v>136</v>
      </c>
      <c r="D128" s="4" t="s">
        <v>16</v>
      </c>
      <c r="E128">
        <v>7.49</v>
      </c>
      <c r="F128" s="8">
        <f>IF(Tableau1[[#This Row],[Catégorie]]="Revenu",Tableau1[[#This Row],[Montant]],-Tableau1[[#This Row],[Montant]])</f>
        <v>-7.49</v>
      </c>
      <c r="G128" s="7">
        <f>YEAR(Tableau1[[#This Row],[Date]])</f>
        <v>2022</v>
      </c>
      <c r="H128" s="7">
        <f>MONTH(Tableau1[[#This Row],[Date]])</f>
        <v>11</v>
      </c>
      <c r="I128" s="9" t="str">
        <f>PROPER(TEXT(Tableau1[[#This Row],[Date]],"mmm"))</f>
        <v>Nov</v>
      </c>
    </row>
    <row r="129" spans="1:9" x14ac:dyDescent="0.25">
      <c r="A129" s="1">
        <v>44890</v>
      </c>
      <c r="B129" t="s">
        <v>118</v>
      </c>
      <c r="C129" t="s">
        <v>128</v>
      </c>
      <c r="D129" s="4" t="s">
        <v>9</v>
      </c>
      <c r="E129">
        <v>130</v>
      </c>
      <c r="F129" s="8">
        <f>IF(Tableau1[[#This Row],[Catégorie]]="Revenu",Tableau1[[#This Row],[Montant]],-Tableau1[[#This Row],[Montant]])</f>
        <v>-130</v>
      </c>
      <c r="G129" s="7">
        <f>YEAR(Tableau1[[#This Row],[Date]])</f>
        <v>2022</v>
      </c>
      <c r="H129" s="7">
        <f>MONTH(Tableau1[[#This Row],[Date]])</f>
        <v>11</v>
      </c>
      <c r="I129" s="9" t="str">
        <f>PROPER(TEXT(Tableau1[[#This Row],[Date]],"mmm"))</f>
        <v>Nov</v>
      </c>
    </row>
    <row r="130" spans="1:9" x14ac:dyDescent="0.25">
      <c r="A130" s="1">
        <v>44890</v>
      </c>
      <c r="B130" t="s">
        <v>117</v>
      </c>
      <c r="C130" t="s">
        <v>111</v>
      </c>
      <c r="D130" s="4" t="s">
        <v>19</v>
      </c>
      <c r="E130">
        <v>61.58</v>
      </c>
      <c r="F130" s="8">
        <f>IF(Tableau1[[#This Row],[Catégorie]]="Revenu",Tableau1[[#This Row],[Montant]],-Tableau1[[#This Row],[Montant]])</f>
        <v>-61.58</v>
      </c>
      <c r="G130" s="7">
        <f>YEAR(Tableau1[[#This Row],[Date]])</f>
        <v>2022</v>
      </c>
      <c r="H130" s="7">
        <f>MONTH(Tableau1[[#This Row],[Date]])</f>
        <v>11</v>
      </c>
      <c r="I130" s="9" t="str">
        <f>PROPER(TEXT(Tableau1[[#This Row],[Date]],"mmm"))</f>
        <v>Nov</v>
      </c>
    </row>
    <row r="131" spans="1:9" x14ac:dyDescent="0.25">
      <c r="A131" s="1">
        <v>44890</v>
      </c>
      <c r="B131" t="s">
        <v>117</v>
      </c>
      <c r="C131" t="s">
        <v>121</v>
      </c>
      <c r="D131" s="4" t="s">
        <v>61</v>
      </c>
      <c r="E131">
        <v>515</v>
      </c>
      <c r="F131" s="8">
        <f>IF(Tableau1[[#This Row],[Catégorie]]="Revenu",Tableau1[[#This Row],[Montant]],-Tableau1[[#This Row],[Montant]])</f>
        <v>-515</v>
      </c>
      <c r="G131" s="7">
        <f>YEAR(Tableau1[[#This Row],[Date]])</f>
        <v>2022</v>
      </c>
      <c r="H131" s="7">
        <f>MONTH(Tableau1[[#This Row],[Date]])</f>
        <v>11</v>
      </c>
      <c r="I131" s="9" t="str">
        <f>PROPER(TEXT(Tableau1[[#This Row],[Date]],"mmm"))</f>
        <v>Nov</v>
      </c>
    </row>
    <row r="132" spans="1:9" x14ac:dyDescent="0.25">
      <c r="A132" s="1">
        <v>44890</v>
      </c>
      <c r="B132" t="s">
        <v>117</v>
      </c>
      <c r="C132" t="s">
        <v>113</v>
      </c>
      <c r="D132" s="4" t="s">
        <v>23</v>
      </c>
      <c r="E132">
        <v>3.79</v>
      </c>
      <c r="F132" s="8">
        <f>IF(Tableau1[[#This Row],[Catégorie]]="Revenu",Tableau1[[#This Row],[Montant]],-Tableau1[[#This Row],[Montant]])</f>
        <v>-3.79</v>
      </c>
      <c r="G132" s="7">
        <f>YEAR(Tableau1[[#This Row],[Date]])</f>
        <v>2022</v>
      </c>
      <c r="H132" s="7">
        <f>MONTH(Tableau1[[#This Row],[Date]])</f>
        <v>11</v>
      </c>
      <c r="I132" s="9" t="str">
        <f>PROPER(TEXT(Tableau1[[#This Row],[Date]],"mmm"))</f>
        <v>Nov</v>
      </c>
    </row>
    <row r="133" spans="1:9" x14ac:dyDescent="0.25">
      <c r="A133" s="1">
        <v>44890</v>
      </c>
      <c r="B133" t="s">
        <v>117</v>
      </c>
      <c r="C133" t="s">
        <v>113</v>
      </c>
      <c r="D133" s="4" t="s">
        <v>24</v>
      </c>
      <c r="E133">
        <v>3.79</v>
      </c>
      <c r="F133" s="8">
        <f>IF(Tableau1[[#This Row],[Catégorie]]="Revenu",Tableau1[[#This Row],[Montant]],-Tableau1[[#This Row],[Montant]])</f>
        <v>-3.79</v>
      </c>
      <c r="G133" s="7">
        <f>YEAR(Tableau1[[#This Row],[Date]])</f>
        <v>2022</v>
      </c>
      <c r="H133" s="7">
        <f>MONTH(Tableau1[[#This Row],[Date]])</f>
        <v>11</v>
      </c>
      <c r="I133" s="9" t="str">
        <f>PROPER(TEXT(Tableau1[[#This Row],[Date]],"mmm"))</f>
        <v>Nov</v>
      </c>
    </row>
    <row r="134" spans="1:9" x14ac:dyDescent="0.25">
      <c r="A134" s="1">
        <v>44893</v>
      </c>
      <c r="B134" t="s">
        <v>118</v>
      </c>
      <c r="C134" t="s">
        <v>134</v>
      </c>
      <c r="D134" s="4" t="s">
        <v>84</v>
      </c>
      <c r="E134">
        <v>155.43</v>
      </c>
      <c r="F134" s="8">
        <f>IF(Tableau1[[#This Row],[Catégorie]]="Revenu",Tableau1[[#This Row],[Montant]],-Tableau1[[#This Row],[Montant]])</f>
        <v>-155.43</v>
      </c>
      <c r="G134" s="7">
        <f>YEAR(Tableau1[[#This Row],[Date]])</f>
        <v>2022</v>
      </c>
      <c r="H134" s="7">
        <f>MONTH(Tableau1[[#This Row],[Date]])</f>
        <v>11</v>
      </c>
      <c r="I134" s="9" t="str">
        <f>PROPER(TEXT(Tableau1[[#This Row],[Date]],"mmm"))</f>
        <v>Nov</v>
      </c>
    </row>
    <row r="135" spans="1:9" x14ac:dyDescent="0.25">
      <c r="A135" s="1">
        <v>44893</v>
      </c>
      <c r="B135" t="s">
        <v>118</v>
      </c>
      <c r="C135" t="s">
        <v>107</v>
      </c>
      <c r="D135" s="4" t="s">
        <v>85</v>
      </c>
      <c r="E135">
        <v>128.06</v>
      </c>
      <c r="F135" s="8">
        <f>IF(Tableau1[[#This Row],[Catégorie]]="Revenu",Tableau1[[#This Row],[Montant]],-Tableau1[[#This Row],[Montant]])</f>
        <v>-128.06</v>
      </c>
      <c r="G135" s="7">
        <f>YEAR(Tableau1[[#This Row],[Date]])</f>
        <v>2022</v>
      </c>
      <c r="H135" s="7">
        <f>MONTH(Tableau1[[#This Row],[Date]])</f>
        <v>11</v>
      </c>
      <c r="I135" s="9" t="str">
        <f>PROPER(TEXT(Tableau1[[#This Row],[Date]],"mmm"))</f>
        <v>Nov</v>
      </c>
    </row>
    <row r="136" spans="1:9" x14ac:dyDescent="0.25">
      <c r="A136" s="1">
        <v>44893</v>
      </c>
      <c r="B136" t="s">
        <v>118</v>
      </c>
      <c r="C136" t="s">
        <v>112</v>
      </c>
      <c r="D136" s="4" t="s">
        <v>86</v>
      </c>
      <c r="E136">
        <v>28.17</v>
      </c>
      <c r="F136" s="8">
        <f>IF(Tableau1[[#This Row],[Catégorie]]="Revenu",Tableau1[[#This Row],[Montant]],-Tableau1[[#This Row],[Montant]])</f>
        <v>-28.17</v>
      </c>
      <c r="G136" s="7">
        <f>YEAR(Tableau1[[#This Row],[Date]])</f>
        <v>2022</v>
      </c>
      <c r="H136" s="7">
        <f>MONTH(Tableau1[[#This Row],[Date]])</f>
        <v>11</v>
      </c>
      <c r="I136" s="9" t="str">
        <f>PROPER(TEXT(Tableau1[[#This Row],[Date]],"mmm"))</f>
        <v>Nov</v>
      </c>
    </row>
    <row r="137" spans="1:9" x14ac:dyDescent="0.25">
      <c r="A137" s="1">
        <v>44893</v>
      </c>
      <c r="B137" t="s">
        <v>118</v>
      </c>
      <c r="C137" t="s">
        <v>107</v>
      </c>
      <c r="D137" s="4" t="s">
        <v>87</v>
      </c>
      <c r="E137">
        <v>16.13</v>
      </c>
      <c r="F137" s="8">
        <f>IF(Tableau1[[#This Row],[Catégorie]]="Revenu",Tableau1[[#This Row],[Montant]],-Tableau1[[#This Row],[Montant]])</f>
        <v>-16.13</v>
      </c>
      <c r="G137" s="7">
        <f>YEAR(Tableau1[[#This Row],[Date]])</f>
        <v>2022</v>
      </c>
      <c r="H137" s="7">
        <f>MONTH(Tableau1[[#This Row],[Date]])</f>
        <v>11</v>
      </c>
      <c r="I137" s="9" t="str">
        <f>PROPER(TEXT(Tableau1[[#This Row],[Date]],"mmm"))</f>
        <v>Nov</v>
      </c>
    </row>
    <row r="138" spans="1:9" x14ac:dyDescent="0.25">
      <c r="A138" s="1">
        <v>44893</v>
      </c>
      <c r="B138" t="s">
        <v>118</v>
      </c>
      <c r="C138" t="s">
        <v>107</v>
      </c>
      <c r="D138" s="4" t="s">
        <v>88</v>
      </c>
      <c r="E138">
        <v>132.97999999999999</v>
      </c>
      <c r="F138" s="8">
        <f>IF(Tableau1[[#This Row],[Catégorie]]="Revenu",Tableau1[[#This Row],[Montant]],-Tableau1[[#This Row],[Montant]])</f>
        <v>-132.97999999999999</v>
      </c>
      <c r="G138" s="7">
        <f>YEAR(Tableau1[[#This Row],[Date]])</f>
        <v>2022</v>
      </c>
      <c r="H138" s="7">
        <f>MONTH(Tableau1[[#This Row],[Date]])</f>
        <v>11</v>
      </c>
      <c r="I138" s="9" t="str">
        <f>PROPER(TEXT(Tableau1[[#This Row],[Date]],"mmm"))</f>
        <v>Nov</v>
      </c>
    </row>
    <row r="139" spans="1:9" x14ac:dyDescent="0.25">
      <c r="A139" s="1">
        <v>44893</v>
      </c>
      <c r="B139" t="s">
        <v>118</v>
      </c>
      <c r="C139" t="s">
        <v>107</v>
      </c>
      <c r="D139" s="4" t="s">
        <v>89</v>
      </c>
      <c r="E139">
        <v>84.82</v>
      </c>
      <c r="F139" s="8">
        <f>IF(Tableau1[[#This Row],[Catégorie]]="Revenu",Tableau1[[#This Row],[Montant]],-Tableau1[[#This Row],[Montant]])</f>
        <v>-84.82</v>
      </c>
      <c r="G139" s="7">
        <f>YEAR(Tableau1[[#This Row],[Date]])</f>
        <v>2022</v>
      </c>
      <c r="H139" s="7">
        <f>MONTH(Tableau1[[#This Row],[Date]])</f>
        <v>11</v>
      </c>
      <c r="I139" s="9" t="str">
        <f>PROPER(TEXT(Tableau1[[#This Row],[Date]],"mmm"))</f>
        <v>Nov</v>
      </c>
    </row>
    <row r="140" spans="1:9" x14ac:dyDescent="0.25">
      <c r="A140" s="1">
        <v>44893</v>
      </c>
      <c r="B140" t="s">
        <v>118</v>
      </c>
      <c r="C140" t="s">
        <v>128</v>
      </c>
      <c r="D140" s="4" t="s">
        <v>9</v>
      </c>
      <c r="E140">
        <v>80</v>
      </c>
      <c r="F140" s="8">
        <f>IF(Tableau1[[#This Row],[Catégorie]]="Revenu",Tableau1[[#This Row],[Montant]],-Tableau1[[#This Row],[Montant]])</f>
        <v>-80</v>
      </c>
      <c r="G140" s="7">
        <f>YEAR(Tableau1[[#This Row],[Date]])</f>
        <v>2022</v>
      </c>
      <c r="H140" s="7">
        <f>MONTH(Tableau1[[#This Row],[Date]])</f>
        <v>11</v>
      </c>
      <c r="I140" s="9" t="str">
        <f>PROPER(TEXT(Tableau1[[#This Row],[Date]],"mmm"))</f>
        <v>Nov</v>
      </c>
    </row>
    <row r="141" spans="1:9" x14ac:dyDescent="0.25">
      <c r="A141" s="1">
        <v>44894</v>
      </c>
      <c r="B141" t="s">
        <v>105</v>
      </c>
      <c r="C141" t="s">
        <v>125</v>
      </c>
      <c r="D141" s="4" t="s">
        <v>9</v>
      </c>
      <c r="E141">
        <v>2000</v>
      </c>
      <c r="F141" s="8">
        <f>IF(Tableau1[[#This Row],[Catégorie]]="Revenu",Tableau1[[#This Row],[Montant]],-Tableau1[[#This Row],[Montant]])</f>
        <v>2000</v>
      </c>
      <c r="G141" s="7">
        <f>YEAR(Tableau1[[#This Row],[Date]])</f>
        <v>2022</v>
      </c>
      <c r="H141" s="7">
        <f>MONTH(Tableau1[[#This Row],[Date]])</f>
        <v>11</v>
      </c>
      <c r="I141" s="9" t="str">
        <f>PROPER(TEXT(Tableau1[[#This Row],[Date]],"mmm"))</f>
        <v>Nov</v>
      </c>
    </row>
    <row r="142" spans="1:9" x14ac:dyDescent="0.25">
      <c r="A142" s="1">
        <v>44894</v>
      </c>
      <c r="B142" t="s">
        <v>118</v>
      </c>
      <c r="C142" t="s">
        <v>107</v>
      </c>
      <c r="D142" s="4" t="s">
        <v>90</v>
      </c>
      <c r="E142">
        <v>62.95</v>
      </c>
      <c r="F142" s="8">
        <f>IF(Tableau1[[#This Row],[Catégorie]]="Revenu",Tableau1[[#This Row],[Montant]],-Tableau1[[#This Row],[Montant]])</f>
        <v>-62.95</v>
      </c>
      <c r="G142" s="7">
        <f>YEAR(Tableau1[[#This Row],[Date]])</f>
        <v>2022</v>
      </c>
      <c r="H142" s="7">
        <f>MONTH(Tableau1[[#This Row],[Date]])</f>
        <v>11</v>
      </c>
      <c r="I142" s="9" t="str">
        <f>PROPER(TEXT(Tableau1[[#This Row],[Date]],"mmm"))</f>
        <v>Nov</v>
      </c>
    </row>
    <row r="143" spans="1:9" x14ac:dyDescent="0.25">
      <c r="A143" s="1">
        <v>44894</v>
      </c>
      <c r="B143" t="s">
        <v>105</v>
      </c>
      <c r="C143" t="s">
        <v>138</v>
      </c>
      <c r="D143" s="4" t="s">
        <v>9</v>
      </c>
      <c r="E143">
        <v>0.15</v>
      </c>
      <c r="F143" s="8">
        <f>IF(Tableau1[[#This Row],[Catégorie]]="Revenu",Tableau1[[#This Row],[Montant]],-Tableau1[[#This Row],[Montant]])</f>
        <v>0.15</v>
      </c>
      <c r="G143" s="7">
        <f>YEAR(Tableau1[[#This Row],[Date]])</f>
        <v>2022</v>
      </c>
      <c r="H143" s="7">
        <f>MONTH(Tableau1[[#This Row],[Date]])</f>
        <v>11</v>
      </c>
      <c r="I143" s="9" t="str">
        <f>PROPER(TEXT(Tableau1[[#This Row],[Date]],"mmm"))</f>
        <v>Nov</v>
      </c>
    </row>
    <row r="144" spans="1:9" x14ac:dyDescent="0.25">
      <c r="A144" s="1">
        <v>44894</v>
      </c>
      <c r="B144" t="s">
        <v>118</v>
      </c>
      <c r="C144" t="s">
        <v>134</v>
      </c>
      <c r="D144" s="4" t="s">
        <v>91</v>
      </c>
      <c r="E144">
        <v>102.92</v>
      </c>
      <c r="F144" s="8">
        <f>IF(Tableau1[[#This Row],[Catégorie]]="Revenu",Tableau1[[#This Row],[Montant]],-Tableau1[[#This Row],[Montant]])</f>
        <v>-102.92</v>
      </c>
      <c r="G144" s="7">
        <f>YEAR(Tableau1[[#This Row],[Date]])</f>
        <v>2022</v>
      </c>
      <c r="H144" s="7">
        <f>MONTH(Tableau1[[#This Row],[Date]])</f>
        <v>11</v>
      </c>
      <c r="I144" s="9" t="str">
        <f>PROPER(TEXT(Tableau1[[#This Row],[Date]],"mmm"))</f>
        <v>Nov</v>
      </c>
    </row>
    <row r="145" spans="1:9" x14ac:dyDescent="0.25">
      <c r="A145" s="1">
        <v>44895</v>
      </c>
      <c r="B145" t="s">
        <v>117</v>
      </c>
      <c r="C145" t="s">
        <v>115</v>
      </c>
      <c r="D145" s="4" t="s">
        <v>92</v>
      </c>
      <c r="E145">
        <v>699.04</v>
      </c>
      <c r="F145" s="8">
        <f>IF(Tableau1[[#This Row],[Catégorie]]="Revenu",Tableau1[[#This Row],[Montant]],-Tableau1[[#This Row],[Montant]])</f>
        <v>-699.04</v>
      </c>
      <c r="G145" s="7">
        <f>YEAR(Tableau1[[#This Row],[Date]])</f>
        <v>2022</v>
      </c>
      <c r="H145" s="7">
        <f>MONTH(Tableau1[[#This Row],[Date]])</f>
        <v>11</v>
      </c>
      <c r="I145" s="9" t="str">
        <f>PROPER(TEXT(Tableau1[[#This Row],[Date]],"mmm"))</f>
        <v>Nov</v>
      </c>
    </row>
    <row r="146" spans="1:9" x14ac:dyDescent="0.25">
      <c r="A146" s="1">
        <v>44896</v>
      </c>
      <c r="B146" t="s">
        <v>117</v>
      </c>
      <c r="C146" t="s">
        <v>141</v>
      </c>
      <c r="D146" s="4" t="s">
        <v>83</v>
      </c>
      <c r="E146">
        <v>76.599999999999994</v>
      </c>
      <c r="F146" s="8">
        <f>IF(Tableau1[[#This Row],[Catégorie]]="Revenu",Tableau1[[#This Row],[Montant]],-Tableau1[[#This Row],[Montant]])</f>
        <v>-76.599999999999994</v>
      </c>
      <c r="G146" s="7">
        <f>YEAR(Tableau1[[#This Row],[Date]])</f>
        <v>2022</v>
      </c>
      <c r="H146" s="7">
        <f>MONTH(Tableau1[[#This Row],[Date]])</f>
        <v>12</v>
      </c>
      <c r="I146" s="9" t="str">
        <f>PROPER(TEXT(Tableau1[[#This Row],[Date]],"mmm"))</f>
        <v>Déc</v>
      </c>
    </row>
    <row r="147" spans="1:9" x14ac:dyDescent="0.25">
      <c r="A147" s="1">
        <v>44896</v>
      </c>
      <c r="B147" t="s">
        <v>118</v>
      </c>
      <c r="C147" t="s">
        <v>107</v>
      </c>
      <c r="D147" s="4" t="s">
        <v>93</v>
      </c>
      <c r="E147">
        <v>65.150000000000006</v>
      </c>
      <c r="F147" s="8">
        <f>IF(Tableau1[[#This Row],[Catégorie]]="Revenu",Tableau1[[#This Row],[Montant]],-Tableau1[[#This Row],[Montant]])</f>
        <v>-65.150000000000006</v>
      </c>
      <c r="G147" s="7">
        <f>YEAR(Tableau1[[#This Row],[Date]])</f>
        <v>2022</v>
      </c>
      <c r="H147" s="7">
        <f>MONTH(Tableau1[[#This Row],[Date]])</f>
        <v>12</v>
      </c>
      <c r="I147" s="9" t="str">
        <f>PROPER(TEXT(Tableau1[[#This Row],[Date]],"mmm"))</f>
        <v>Déc</v>
      </c>
    </row>
    <row r="148" spans="1:9" x14ac:dyDescent="0.25">
      <c r="A148" s="1">
        <v>44896</v>
      </c>
      <c r="B148" t="s">
        <v>117</v>
      </c>
      <c r="C148" t="s">
        <v>114</v>
      </c>
      <c r="D148" s="4" t="s">
        <v>26</v>
      </c>
      <c r="E148">
        <v>696.77</v>
      </c>
      <c r="F148" s="8">
        <f>IF(Tableau1[[#This Row],[Catégorie]]="Revenu",Tableau1[[#This Row],[Montant]],-Tableau1[[#This Row],[Montant]])</f>
        <v>-696.77</v>
      </c>
      <c r="G148" s="7">
        <f>YEAR(Tableau1[[#This Row],[Date]])</f>
        <v>2022</v>
      </c>
      <c r="H148" s="7">
        <f>MONTH(Tableau1[[#This Row],[Date]])</f>
        <v>12</v>
      </c>
      <c r="I148" s="9" t="str">
        <f>PROPER(TEXT(Tableau1[[#This Row],[Date]],"mmm"))</f>
        <v>Déc</v>
      </c>
    </row>
    <row r="149" spans="1:9" x14ac:dyDescent="0.25">
      <c r="A149" s="1">
        <v>44897</v>
      </c>
      <c r="B149" t="s">
        <v>117</v>
      </c>
      <c r="C149" t="s">
        <v>111</v>
      </c>
      <c r="D149" s="4" t="s">
        <v>28</v>
      </c>
      <c r="E149">
        <v>38.479999999999997</v>
      </c>
      <c r="F149" s="8">
        <f>IF(Tableau1[[#This Row],[Catégorie]]="Revenu",Tableau1[[#This Row],[Montant]],-Tableau1[[#This Row],[Montant]])</f>
        <v>-38.479999999999997</v>
      </c>
      <c r="G149" s="7">
        <f>YEAR(Tableau1[[#This Row],[Date]])</f>
        <v>2022</v>
      </c>
      <c r="H149" s="7">
        <f>MONTH(Tableau1[[#This Row],[Date]])</f>
        <v>12</v>
      </c>
      <c r="I149" s="9" t="str">
        <f>PROPER(TEXT(Tableau1[[#This Row],[Date]],"mmm"))</f>
        <v>Déc</v>
      </c>
    </row>
    <row r="150" spans="1:9" x14ac:dyDescent="0.25">
      <c r="A150" s="1">
        <v>44897</v>
      </c>
      <c r="B150" t="s">
        <v>118</v>
      </c>
      <c r="C150" t="s">
        <v>137</v>
      </c>
      <c r="D150" s="4" t="s">
        <v>94</v>
      </c>
      <c r="E150">
        <v>50</v>
      </c>
      <c r="F150" s="8">
        <f>IF(Tableau1[[#This Row],[Catégorie]]="Revenu",Tableau1[[#This Row],[Montant]],-Tableau1[[#This Row],[Montant]])</f>
        <v>-50</v>
      </c>
      <c r="G150" s="7">
        <f>YEAR(Tableau1[[#This Row],[Date]])</f>
        <v>2022</v>
      </c>
      <c r="H150" s="7">
        <f>MONTH(Tableau1[[#This Row],[Date]])</f>
        <v>12</v>
      </c>
      <c r="I150" s="9" t="str">
        <f>PROPER(TEXT(Tableau1[[#This Row],[Date]],"mmm"))</f>
        <v>Déc</v>
      </c>
    </row>
    <row r="151" spans="1:9" x14ac:dyDescent="0.25">
      <c r="A151" s="1">
        <v>44900</v>
      </c>
      <c r="B151" t="s">
        <v>118</v>
      </c>
      <c r="C151" t="s">
        <v>137</v>
      </c>
      <c r="D151" s="4" t="s">
        <v>95</v>
      </c>
      <c r="E151">
        <v>63.56</v>
      </c>
      <c r="F151" s="8">
        <f>IF(Tableau1[[#This Row],[Catégorie]]="Revenu",Tableau1[[#This Row],[Montant]],-Tableau1[[#This Row],[Montant]])</f>
        <v>-63.56</v>
      </c>
      <c r="G151" s="7">
        <f>YEAR(Tableau1[[#This Row],[Date]])</f>
        <v>2022</v>
      </c>
      <c r="H151" s="7">
        <f>MONTH(Tableau1[[#This Row],[Date]])</f>
        <v>12</v>
      </c>
      <c r="I151" s="9" t="str">
        <f>PROPER(TEXT(Tableau1[[#This Row],[Date]],"mmm"))</f>
        <v>Déc</v>
      </c>
    </row>
    <row r="152" spans="1:9" x14ac:dyDescent="0.25">
      <c r="A152" s="1">
        <v>44900</v>
      </c>
      <c r="B152" t="s">
        <v>117</v>
      </c>
      <c r="C152" t="s">
        <v>136</v>
      </c>
      <c r="D152" s="4" t="s">
        <v>33</v>
      </c>
      <c r="E152">
        <v>5.15</v>
      </c>
      <c r="F152" s="8">
        <f>IF(Tableau1[[#This Row],[Catégorie]]="Revenu",Tableau1[[#This Row],[Montant]],-Tableau1[[#This Row],[Montant]])</f>
        <v>-5.15</v>
      </c>
      <c r="G152" s="7">
        <f>YEAR(Tableau1[[#This Row],[Date]])</f>
        <v>2022</v>
      </c>
      <c r="H152" s="7">
        <f>MONTH(Tableau1[[#This Row],[Date]])</f>
        <v>12</v>
      </c>
      <c r="I152" s="9" t="str">
        <f>PROPER(TEXT(Tableau1[[#This Row],[Date]],"mmm"))</f>
        <v>Déc</v>
      </c>
    </row>
    <row r="153" spans="1:9" x14ac:dyDescent="0.25">
      <c r="A153" s="1">
        <v>44900</v>
      </c>
      <c r="B153" t="s">
        <v>118</v>
      </c>
      <c r="C153" t="s">
        <v>112</v>
      </c>
      <c r="D153" s="4" t="s">
        <v>96</v>
      </c>
      <c r="E153">
        <v>31.96</v>
      </c>
      <c r="F153" s="8">
        <f>IF(Tableau1[[#This Row],[Catégorie]]="Revenu",Tableau1[[#This Row],[Montant]],-Tableau1[[#This Row],[Montant]])</f>
        <v>-31.96</v>
      </c>
      <c r="G153" s="7">
        <f>YEAR(Tableau1[[#This Row],[Date]])</f>
        <v>2022</v>
      </c>
      <c r="H153" s="7">
        <f>MONTH(Tableau1[[#This Row],[Date]])</f>
        <v>12</v>
      </c>
      <c r="I153" s="9" t="str">
        <f>PROPER(TEXT(Tableau1[[#This Row],[Date]],"mmm"))</f>
        <v>Déc</v>
      </c>
    </row>
    <row r="154" spans="1:9" x14ac:dyDescent="0.25">
      <c r="A154" s="1">
        <v>44900</v>
      </c>
      <c r="B154" t="s">
        <v>117</v>
      </c>
      <c r="C154" t="s">
        <v>136</v>
      </c>
      <c r="D154" s="4" t="s">
        <v>33</v>
      </c>
      <c r="E154">
        <v>3.65</v>
      </c>
      <c r="F154" s="8">
        <f>IF(Tableau1[[#This Row],[Catégorie]]="Revenu",Tableau1[[#This Row],[Montant]],-Tableau1[[#This Row],[Montant]])</f>
        <v>-3.65</v>
      </c>
      <c r="G154" s="7">
        <f>YEAR(Tableau1[[#This Row],[Date]])</f>
        <v>2022</v>
      </c>
      <c r="H154" s="7">
        <f>MONTH(Tableau1[[#This Row],[Date]])</f>
        <v>12</v>
      </c>
      <c r="I154" s="9" t="str">
        <f>PROPER(TEXT(Tableau1[[#This Row],[Date]],"mmm"))</f>
        <v>Déc</v>
      </c>
    </row>
    <row r="155" spans="1:9" x14ac:dyDescent="0.25">
      <c r="A155" s="1">
        <v>44900</v>
      </c>
      <c r="B155" t="s">
        <v>117</v>
      </c>
      <c r="C155" t="s">
        <v>123</v>
      </c>
      <c r="D155" s="4" t="s">
        <v>37</v>
      </c>
      <c r="E155">
        <v>18.18</v>
      </c>
      <c r="F155" s="8">
        <f>IF(Tableau1[[#This Row],[Catégorie]]="Revenu",Tableau1[[#This Row],[Montant]],-Tableau1[[#This Row],[Montant]])</f>
        <v>-18.18</v>
      </c>
      <c r="G155" s="7">
        <f>YEAR(Tableau1[[#This Row],[Date]])</f>
        <v>2022</v>
      </c>
      <c r="H155" s="7">
        <f>MONTH(Tableau1[[#This Row],[Date]])</f>
        <v>12</v>
      </c>
      <c r="I155" s="9" t="str">
        <f>PROPER(TEXT(Tableau1[[#This Row],[Date]],"mmm"))</f>
        <v>Déc</v>
      </c>
    </row>
    <row r="156" spans="1:9" x14ac:dyDescent="0.25">
      <c r="A156" s="1">
        <v>44900</v>
      </c>
      <c r="B156" t="s">
        <v>105</v>
      </c>
      <c r="C156" t="s">
        <v>127</v>
      </c>
      <c r="D156" s="4" t="s">
        <v>139</v>
      </c>
      <c r="E156">
        <v>139.83000000000001</v>
      </c>
      <c r="F156" s="8">
        <f>IF(Tableau1[[#This Row],[Catégorie]]="Revenu",Tableau1[[#This Row],[Montant]],-Tableau1[[#This Row],[Montant]])</f>
        <v>139.83000000000001</v>
      </c>
      <c r="G156" s="7">
        <f>YEAR(Tableau1[[#This Row],[Date]])</f>
        <v>2022</v>
      </c>
      <c r="H156" s="7">
        <f>MONTH(Tableau1[[#This Row],[Date]])</f>
        <v>12</v>
      </c>
      <c r="I156" s="9" t="str">
        <f>PROPER(TEXT(Tableau1[[#This Row],[Date]],"mmm"))</f>
        <v>Déc</v>
      </c>
    </row>
    <row r="157" spans="1:9" x14ac:dyDescent="0.25">
      <c r="A157" s="1">
        <v>44900</v>
      </c>
      <c r="B157" t="s">
        <v>105</v>
      </c>
      <c r="C157" t="s">
        <v>127</v>
      </c>
      <c r="D157" s="4" t="s">
        <v>140</v>
      </c>
      <c r="E157">
        <v>188.52</v>
      </c>
      <c r="F157" s="8">
        <f>IF(Tableau1[[#This Row],[Catégorie]]="Revenu",Tableau1[[#This Row],[Montant]],-Tableau1[[#This Row],[Montant]])</f>
        <v>188.52</v>
      </c>
      <c r="G157" s="7">
        <f>YEAR(Tableau1[[#This Row],[Date]])</f>
        <v>2022</v>
      </c>
      <c r="H157" s="7">
        <f>MONTH(Tableau1[[#This Row],[Date]])</f>
        <v>12</v>
      </c>
      <c r="I157" s="9" t="str">
        <f>PROPER(TEXT(Tableau1[[#This Row],[Date]],"mmm"))</f>
        <v>Déc</v>
      </c>
    </row>
    <row r="158" spans="1:9" x14ac:dyDescent="0.25">
      <c r="A158" s="1">
        <v>44900</v>
      </c>
      <c r="B158" t="s">
        <v>117</v>
      </c>
      <c r="C158" t="s">
        <v>135</v>
      </c>
      <c r="D158" s="4" t="s">
        <v>34</v>
      </c>
      <c r="E158">
        <v>30.92</v>
      </c>
      <c r="F158" s="8">
        <f>IF(Tableau1[[#This Row],[Catégorie]]="Revenu",Tableau1[[#This Row],[Montant]],-Tableau1[[#This Row],[Montant]])</f>
        <v>-30.92</v>
      </c>
      <c r="G158" s="7">
        <f>YEAR(Tableau1[[#This Row],[Date]])</f>
        <v>2022</v>
      </c>
      <c r="H158" s="7">
        <f>MONTH(Tableau1[[#This Row],[Date]])</f>
        <v>12</v>
      </c>
      <c r="I158" s="9" t="str">
        <f>PROPER(TEXT(Tableau1[[#This Row],[Date]],"mmm"))</f>
        <v>Déc</v>
      </c>
    </row>
    <row r="159" spans="1:9" x14ac:dyDescent="0.25">
      <c r="A159" s="1">
        <v>44900</v>
      </c>
      <c r="B159" t="s">
        <v>118</v>
      </c>
      <c r="C159" t="s">
        <v>107</v>
      </c>
      <c r="D159" s="4" t="s">
        <v>97</v>
      </c>
      <c r="E159">
        <v>105.07</v>
      </c>
      <c r="F159" s="8">
        <f>IF(Tableau1[[#This Row],[Catégorie]]="Revenu",Tableau1[[#This Row],[Montant]],-Tableau1[[#This Row],[Montant]])</f>
        <v>-105.07</v>
      </c>
      <c r="G159" s="7">
        <f>YEAR(Tableau1[[#This Row],[Date]])</f>
        <v>2022</v>
      </c>
      <c r="H159" s="7">
        <f>MONTH(Tableau1[[#This Row],[Date]])</f>
        <v>12</v>
      </c>
      <c r="I159" s="9" t="str">
        <f>PROPER(TEXT(Tableau1[[#This Row],[Date]],"mmm"))</f>
        <v>Déc</v>
      </c>
    </row>
    <row r="160" spans="1:9" x14ac:dyDescent="0.25">
      <c r="A160" s="1">
        <v>44900</v>
      </c>
      <c r="B160" t="s">
        <v>117</v>
      </c>
      <c r="C160" t="s">
        <v>123</v>
      </c>
      <c r="D160" s="4" t="s">
        <v>37</v>
      </c>
      <c r="E160">
        <v>24.47</v>
      </c>
      <c r="F160" s="8">
        <f>IF(Tableau1[[#This Row],[Catégorie]]="Revenu",Tableau1[[#This Row],[Montant]],-Tableau1[[#This Row],[Montant]])</f>
        <v>-24.47</v>
      </c>
      <c r="G160" s="7">
        <f>YEAR(Tableau1[[#This Row],[Date]])</f>
        <v>2022</v>
      </c>
      <c r="H160" s="7">
        <f>MONTH(Tableau1[[#This Row],[Date]])</f>
        <v>12</v>
      </c>
      <c r="I160" s="9" t="str">
        <f>PROPER(TEXT(Tableau1[[#This Row],[Date]],"mmm"))</f>
        <v>Déc</v>
      </c>
    </row>
    <row r="161" spans="1:9" x14ac:dyDescent="0.25">
      <c r="A161" s="1">
        <v>44900</v>
      </c>
      <c r="B161" t="s">
        <v>117</v>
      </c>
      <c r="C161" t="s">
        <v>122</v>
      </c>
      <c r="D161" s="4" t="s">
        <v>34</v>
      </c>
      <c r="E161">
        <v>137.07</v>
      </c>
      <c r="F161" s="8">
        <f>IF(Tableau1[[#This Row],[Catégorie]]="Revenu",Tableau1[[#This Row],[Montant]],-Tableau1[[#This Row],[Montant]])</f>
        <v>-137.07</v>
      </c>
      <c r="G161" s="7">
        <f>YEAR(Tableau1[[#This Row],[Date]])</f>
        <v>2022</v>
      </c>
      <c r="H161" s="7">
        <f>MONTH(Tableau1[[#This Row],[Date]])</f>
        <v>12</v>
      </c>
      <c r="I161" s="9" t="str">
        <f>PROPER(TEXT(Tableau1[[#This Row],[Date]],"mmm"))</f>
        <v>Déc</v>
      </c>
    </row>
    <row r="162" spans="1:9" x14ac:dyDescent="0.25">
      <c r="A162" s="1">
        <v>44900</v>
      </c>
      <c r="B162" t="s">
        <v>118</v>
      </c>
      <c r="C162" t="s">
        <v>107</v>
      </c>
      <c r="D162" s="4" t="s">
        <v>98</v>
      </c>
      <c r="E162">
        <v>94.74</v>
      </c>
      <c r="F162" s="8">
        <f>IF(Tableau1[[#This Row],[Catégorie]]="Revenu",Tableau1[[#This Row],[Montant]],-Tableau1[[#This Row],[Montant]])</f>
        <v>-94.74</v>
      </c>
      <c r="G162" s="7">
        <f>YEAR(Tableau1[[#This Row],[Date]])</f>
        <v>2022</v>
      </c>
      <c r="H162" s="7">
        <f>MONTH(Tableau1[[#This Row],[Date]])</f>
        <v>12</v>
      </c>
      <c r="I162" s="9" t="str">
        <f>PROPER(TEXT(Tableau1[[#This Row],[Date]],"mmm"))</f>
        <v>Déc</v>
      </c>
    </row>
    <row r="163" spans="1:9" x14ac:dyDescent="0.25">
      <c r="A163" s="1">
        <v>44902</v>
      </c>
      <c r="B163" t="s">
        <v>117</v>
      </c>
      <c r="C163" t="s">
        <v>115</v>
      </c>
      <c r="D163" s="4" t="s">
        <v>99</v>
      </c>
      <c r="E163">
        <v>208.33</v>
      </c>
      <c r="F163" s="8">
        <f>IF(Tableau1[[#This Row],[Catégorie]]="Revenu",Tableau1[[#This Row],[Montant]],-Tableau1[[#This Row],[Montant]])</f>
        <v>-208.33</v>
      </c>
      <c r="G163" s="7">
        <f>YEAR(Tableau1[[#This Row],[Date]])</f>
        <v>2022</v>
      </c>
      <c r="H163" s="7">
        <f>MONTH(Tableau1[[#This Row],[Date]])</f>
        <v>12</v>
      </c>
      <c r="I163" s="9" t="str">
        <f>PROPER(TEXT(Tableau1[[#This Row],[Date]],"mmm"))</f>
        <v>Déc</v>
      </c>
    </row>
    <row r="164" spans="1:9" x14ac:dyDescent="0.25">
      <c r="A164" s="1">
        <v>44902</v>
      </c>
      <c r="B164" t="s">
        <v>117</v>
      </c>
      <c r="C164" t="s">
        <v>115</v>
      </c>
      <c r="D164" s="4" t="s">
        <v>99</v>
      </c>
      <c r="E164">
        <v>18.809999999999999</v>
      </c>
      <c r="F164" s="8">
        <f>IF(Tableau1[[#This Row],[Catégorie]]="Revenu",Tableau1[[#This Row],[Montant]],-Tableau1[[#This Row],[Montant]])</f>
        <v>-18.809999999999999</v>
      </c>
      <c r="G164" s="7">
        <f>YEAR(Tableau1[[#This Row],[Date]])</f>
        <v>2022</v>
      </c>
      <c r="H164" s="7">
        <f>MONTH(Tableau1[[#This Row],[Date]])</f>
        <v>12</v>
      </c>
      <c r="I164" s="9" t="str">
        <f>PROPER(TEXT(Tableau1[[#This Row],[Date]],"mmm"))</f>
        <v>Déc</v>
      </c>
    </row>
    <row r="165" spans="1:9" x14ac:dyDescent="0.25">
      <c r="A165" s="1">
        <v>44907</v>
      </c>
      <c r="B165" t="s">
        <v>118</v>
      </c>
      <c r="C165" t="s">
        <v>107</v>
      </c>
      <c r="D165" s="4" t="s">
        <v>100</v>
      </c>
      <c r="E165">
        <v>123.26</v>
      </c>
      <c r="F165" s="8">
        <f>IF(Tableau1[[#This Row],[Catégorie]]="Revenu",Tableau1[[#This Row],[Montant]],-Tableau1[[#This Row],[Montant]])</f>
        <v>-123.26</v>
      </c>
      <c r="G165" s="7">
        <f>YEAR(Tableau1[[#This Row],[Date]])</f>
        <v>2022</v>
      </c>
      <c r="H165" s="7">
        <f>MONTH(Tableau1[[#This Row],[Date]])</f>
        <v>12</v>
      </c>
      <c r="I165" s="9" t="str">
        <f>PROPER(TEXT(Tableau1[[#This Row],[Date]],"mmm"))</f>
        <v>Déc</v>
      </c>
    </row>
    <row r="166" spans="1:9" x14ac:dyDescent="0.25">
      <c r="A166" s="1">
        <v>44907</v>
      </c>
      <c r="B166" t="s">
        <v>118</v>
      </c>
      <c r="C166" t="s">
        <v>137</v>
      </c>
      <c r="D166" s="4" t="s">
        <v>101</v>
      </c>
      <c r="E166">
        <v>32.479999999999997</v>
      </c>
      <c r="F166" s="8">
        <f>IF(Tableau1[[#This Row],[Catégorie]]="Revenu",Tableau1[[#This Row],[Montant]],-Tableau1[[#This Row],[Montant]])</f>
        <v>-32.479999999999997</v>
      </c>
      <c r="G166" s="7">
        <f>YEAR(Tableau1[[#This Row],[Date]])</f>
        <v>2022</v>
      </c>
      <c r="H166" s="7">
        <f>MONTH(Tableau1[[#This Row],[Date]])</f>
        <v>12</v>
      </c>
      <c r="I166" s="9" t="str">
        <f>PROPER(TEXT(Tableau1[[#This Row],[Date]],"mmm"))</f>
        <v>Déc</v>
      </c>
    </row>
    <row r="167" spans="1:9" x14ac:dyDescent="0.25">
      <c r="A167" s="1">
        <v>44907</v>
      </c>
      <c r="B167" t="s">
        <v>118</v>
      </c>
      <c r="C167" t="s">
        <v>107</v>
      </c>
      <c r="D167" s="4" t="s">
        <v>102</v>
      </c>
      <c r="E167">
        <v>32.119999999999997</v>
      </c>
      <c r="F167" s="8">
        <f>IF(Tableau1[[#This Row],[Catégorie]]="Revenu",Tableau1[[#This Row],[Montant]],-Tableau1[[#This Row],[Montant]])</f>
        <v>-32.119999999999997</v>
      </c>
      <c r="G167" s="7">
        <f>YEAR(Tableau1[[#This Row],[Date]])</f>
        <v>2022</v>
      </c>
      <c r="H167" s="7">
        <f>MONTH(Tableau1[[#This Row],[Date]])</f>
        <v>12</v>
      </c>
      <c r="I167" s="9" t="str">
        <f>PROPER(TEXT(Tableau1[[#This Row],[Date]],"mmm"))</f>
        <v>Déc</v>
      </c>
    </row>
    <row r="168" spans="1:9" x14ac:dyDescent="0.25">
      <c r="A168" s="1">
        <v>44907</v>
      </c>
      <c r="B168" t="s">
        <v>118</v>
      </c>
      <c r="C168" t="s">
        <v>107</v>
      </c>
      <c r="D168" s="4" t="s">
        <v>103</v>
      </c>
      <c r="E168">
        <v>22</v>
      </c>
      <c r="F168" s="8">
        <f>IF(Tableau1[[#This Row],[Catégorie]]="Revenu",Tableau1[[#This Row],[Montant]],-Tableau1[[#This Row],[Montant]])</f>
        <v>-22</v>
      </c>
      <c r="G168" s="7">
        <f>YEAR(Tableau1[[#This Row],[Date]])</f>
        <v>2022</v>
      </c>
      <c r="H168" s="7">
        <f>MONTH(Tableau1[[#This Row],[Date]])</f>
        <v>12</v>
      </c>
      <c r="I168" s="9" t="str">
        <f>PROPER(TEXT(Tableau1[[#This Row],[Date]],"mmm"))</f>
        <v>Déc</v>
      </c>
    </row>
    <row r="169" spans="1:9" x14ac:dyDescent="0.25">
      <c r="A169" s="1">
        <v>44907</v>
      </c>
      <c r="B169" t="s">
        <v>117</v>
      </c>
      <c r="C169" t="s">
        <v>6</v>
      </c>
      <c r="D169" s="4" t="s">
        <v>5</v>
      </c>
      <c r="E169">
        <v>283.66000000000003</v>
      </c>
      <c r="F169" s="8">
        <f>IF(Tableau1[[#This Row],[Catégorie]]="Revenu",Tableau1[[#This Row],[Montant]],-Tableau1[[#This Row],[Montant]])</f>
        <v>-283.66000000000003</v>
      </c>
      <c r="G169" s="7">
        <f>YEAR(Tableau1[[#This Row],[Date]])</f>
        <v>2022</v>
      </c>
      <c r="H169" s="7">
        <f>MONTH(Tableau1[[#This Row],[Date]])</f>
        <v>12</v>
      </c>
      <c r="I169" s="9" t="str">
        <f>PROPER(TEXT(Tableau1[[#This Row],[Date]],"mmm"))</f>
        <v>Déc</v>
      </c>
    </row>
    <row r="170" spans="1:9" x14ac:dyDescent="0.25">
      <c r="A170" s="1">
        <v>44907</v>
      </c>
      <c r="B170" t="s">
        <v>118</v>
      </c>
      <c r="C170" t="s">
        <v>107</v>
      </c>
      <c r="D170" s="4" t="s">
        <v>104</v>
      </c>
      <c r="E170">
        <v>73.84</v>
      </c>
      <c r="F170" s="8">
        <f>IF(Tableau1[[#This Row],[Catégorie]]="Revenu",Tableau1[[#This Row],[Montant]],-Tableau1[[#This Row],[Montant]])</f>
        <v>-73.84</v>
      </c>
      <c r="G170" s="7">
        <f>YEAR(Tableau1[[#This Row],[Date]])</f>
        <v>2022</v>
      </c>
      <c r="H170" s="7">
        <f>MONTH(Tableau1[[#This Row],[Date]])</f>
        <v>12</v>
      </c>
      <c r="I170" s="9" t="str">
        <f>PROPER(TEXT(Tableau1[[#This Row],[Date]],"mmm"))</f>
        <v>Déc</v>
      </c>
    </row>
    <row r="171" spans="1:9" x14ac:dyDescent="0.25">
      <c r="A171" s="1">
        <v>44908</v>
      </c>
      <c r="B171" t="s">
        <v>105</v>
      </c>
      <c r="C171" t="s">
        <v>126</v>
      </c>
      <c r="D171" s="4" t="s">
        <v>9</v>
      </c>
      <c r="E171">
        <v>200</v>
      </c>
      <c r="F171" s="8">
        <f>IF(Tableau1[[#This Row],[Catégorie]]="Revenu",Tableau1[[#This Row],[Montant]],-Tableau1[[#This Row],[Montant]])</f>
        <v>200</v>
      </c>
      <c r="G171" s="7">
        <f>YEAR(Tableau1[[#This Row],[Date]])</f>
        <v>2022</v>
      </c>
      <c r="H171" s="7">
        <f>MONTH(Tableau1[[#This Row],[Date]])</f>
        <v>12</v>
      </c>
      <c r="I171" s="9" t="str">
        <f>PROPER(TEXT(Tableau1[[#This Row],[Date]],"mmm"))</f>
        <v>Déc</v>
      </c>
    </row>
    <row r="172" spans="1:9" x14ac:dyDescent="0.25">
      <c r="A172" s="1">
        <v>44908</v>
      </c>
      <c r="B172" t="s">
        <v>105</v>
      </c>
      <c r="C172" t="s">
        <v>119</v>
      </c>
      <c r="D172" s="4" t="s">
        <v>9</v>
      </c>
      <c r="E172">
        <v>106.12</v>
      </c>
      <c r="F172" s="8">
        <f>IF(Tableau1[[#This Row],[Catégorie]]="Revenu",Tableau1[[#This Row],[Montant]],-Tableau1[[#This Row],[Montant]])</f>
        <v>106.12</v>
      </c>
      <c r="G172" s="7">
        <f>YEAR(Tableau1[[#This Row],[Date]])</f>
        <v>2022</v>
      </c>
      <c r="H172" s="7">
        <f>MONTH(Tableau1[[#This Row],[Date]])</f>
        <v>12</v>
      </c>
      <c r="I172" s="9" t="str">
        <f>PROPER(TEXT(Tableau1[[#This Row],[Date]],"mmm"))</f>
        <v>Déc</v>
      </c>
    </row>
    <row r="173" spans="1:9" x14ac:dyDescent="0.25">
      <c r="A173" s="1"/>
      <c r="D173" s="4"/>
      <c r="F173" s="8">
        <f>IF(Tableau1[[#This Row],[Catégorie]]="Revenu",Tableau1[[#This Row],[Montant]],-Tableau1[[#This Row],[Montant]])</f>
        <v>0</v>
      </c>
      <c r="G173" s="7">
        <f>YEAR(Tableau1[[#This Row],[Date]])</f>
        <v>1900</v>
      </c>
      <c r="H173" s="7">
        <f>MONTH(Tableau1[[#This Row],[Date]])</f>
        <v>1</v>
      </c>
      <c r="I173" s="9" t="str">
        <f>PROPER(TEXT(Tableau1[[#This Row],[Date]],"mmm"))</f>
        <v>Janv</v>
      </c>
    </row>
  </sheetData>
  <dataValidations count="1">
    <dataValidation type="list" allowBlank="1" showInputMessage="1" showErrorMessage="1" sqref="C5:C173" xr:uid="{47944849-6847-44DE-8D24-133777861F42}">
      <formula1>IF(B5="Revenu",listeRevenus,IF(B5="Dépenses Fixes", DepensesFixes,depensesVariable))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06FE8CC-7380-469A-8BEC-99BD4999CBDE}">
          <x14:formula1>
            <xm:f>'liste des catégories'!$A$2:$C$2</xm:f>
          </x14:formula1>
          <xm:sqref>B5:B173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C8E88-259A-4DD1-82FC-8B2F09200AB7}">
  <dimension ref="A1:C15"/>
  <sheetViews>
    <sheetView workbookViewId="0">
      <selection activeCell="F11" sqref="F11"/>
    </sheetView>
  </sheetViews>
  <sheetFormatPr baseColWidth="10" defaultRowHeight="15" x14ac:dyDescent="0.25"/>
  <cols>
    <col min="1" max="1" width="19.85546875" customWidth="1"/>
    <col min="2" max="2" width="22" bestFit="1" customWidth="1"/>
    <col min="3" max="3" width="20.5703125" customWidth="1"/>
  </cols>
  <sheetData>
    <row r="1" spans="1:3" x14ac:dyDescent="0.25">
      <c r="A1" t="s">
        <v>132</v>
      </c>
    </row>
    <row r="2" spans="1:3" x14ac:dyDescent="0.25">
      <c r="A2" t="s">
        <v>105</v>
      </c>
      <c r="B2" t="s">
        <v>117</v>
      </c>
      <c r="C2" t="s">
        <v>118</v>
      </c>
    </row>
    <row r="3" spans="1:3" x14ac:dyDescent="0.25">
      <c r="A3" t="s">
        <v>125</v>
      </c>
      <c r="B3" s="2" t="s">
        <v>114</v>
      </c>
      <c r="C3" s="5" t="s">
        <v>108</v>
      </c>
    </row>
    <row r="4" spans="1:3" x14ac:dyDescent="0.25">
      <c r="A4" t="s">
        <v>126</v>
      </c>
      <c r="B4" t="s">
        <v>123</v>
      </c>
      <c r="C4" t="s">
        <v>130</v>
      </c>
    </row>
    <row r="5" spans="1:3" x14ac:dyDescent="0.25">
      <c r="A5" t="s">
        <v>127</v>
      </c>
      <c r="B5" t="s">
        <v>135</v>
      </c>
      <c r="C5" t="s">
        <v>112</v>
      </c>
    </row>
    <row r="6" spans="1:3" x14ac:dyDescent="0.25">
      <c r="A6" t="s">
        <v>138</v>
      </c>
      <c r="B6" t="s">
        <v>136</v>
      </c>
      <c r="C6" s="6" t="s">
        <v>107</v>
      </c>
    </row>
    <row r="7" spans="1:3" x14ac:dyDescent="0.25">
      <c r="B7" t="s">
        <v>122</v>
      </c>
      <c r="C7" t="s">
        <v>129</v>
      </c>
    </row>
    <row r="8" spans="1:3" x14ac:dyDescent="0.25">
      <c r="A8" t="s">
        <v>119</v>
      </c>
      <c r="B8" t="s">
        <v>141</v>
      </c>
      <c r="C8" t="s">
        <v>134</v>
      </c>
    </row>
    <row r="9" spans="1:3" x14ac:dyDescent="0.25">
      <c r="B9" t="s">
        <v>115</v>
      </c>
      <c r="C9" t="s">
        <v>116</v>
      </c>
    </row>
    <row r="10" spans="1:3" x14ac:dyDescent="0.25">
      <c r="B10" t="s">
        <v>124</v>
      </c>
      <c r="C10" t="s">
        <v>137</v>
      </c>
    </row>
    <row r="11" spans="1:3" x14ac:dyDescent="0.25">
      <c r="B11" t="s">
        <v>113</v>
      </c>
      <c r="C11" t="s">
        <v>131</v>
      </c>
    </row>
    <row r="12" spans="1:3" x14ac:dyDescent="0.25">
      <c r="B12" t="s">
        <v>121</v>
      </c>
      <c r="C12" t="s">
        <v>109</v>
      </c>
    </row>
    <row r="13" spans="1:3" x14ac:dyDescent="0.25">
      <c r="B13" t="s">
        <v>6</v>
      </c>
      <c r="C13" t="s">
        <v>133</v>
      </c>
    </row>
    <row r="14" spans="1:3" x14ac:dyDescent="0.25">
      <c r="B14" t="s">
        <v>120</v>
      </c>
      <c r="C14" t="s">
        <v>128</v>
      </c>
    </row>
    <row r="15" spans="1:3" x14ac:dyDescent="0.25">
      <c r="B15" s="3" t="s">
        <v>111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DashBoard</vt:lpstr>
      <vt:lpstr>Base</vt:lpstr>
      <vt:lpstr>liste des catégories</vt:lpstr>
      <vt:lpstr>DepensesFixes</vt:lpstr>
      <vt:lpstr>depensesVariable</vt:lpstr>
      <vt:lpstr>listeRevenus</vt:lpstr>
    </vt:vector>
  </TitlesOfParts>
  <Company>Orange Business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Wilfrid ARTHEMISE</dc:creator>
  <cp:lastModifiedBy>Wilfrid ARTHEMISE</cp:lastModifiedBy>
  <dcterms:created xsi:type="dcterms:W3CDTF">2022-12-07T09:53:49Z</dcterms:created>
  <dcterms:modified xsi:type="dcterms:W3CDTF">2022-12-14T10:40:00Z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d26f538-337a-4593-a7e6-123667b1a538_Enabled">
    <vt:lpwstr>true</vt:lpwstr>
  </property>
  <property fmtid="{D5CDD505-2E9C-101B-9397-08002B2CF9AE}" pid="3" name="MSIP_Label_2d26f538-337a-4593-a7e6-123667b1a538_SetDate">
    <vt:lpwstr>2022-12-07T09:53:50Z</vt:lpwstr>
  </property>
  <property fmtid="{D5CDD505-2E9C-101B-9397-08002B2CF9AE}" pid="4" name="MSIP_Label_2d26f538-337a-4593-a7e6-123667b1a538_Method">
    <vt:lpwstr>Standard</vt:lpwstr>
  </property>
  <property fmtid="{D5CDD505-2E9C-101B-9397-08002B2CF9AE}" pid="5" name="MSIP_Label_2d26f538-337a-4593-a7e6-123667b1a538_Name">
    <vt:lpwstr>C1 Interne</vt:lpwstr>
  </property>
  <property fmtid="{D5CDD505-2E9C-101B-9397-08002B2CF9AE}" pid="6" name="MSIP_Label_2d26f538-337a-4593-a7e6-123667b1a538_SiteId">
    <vt:lpwstr>e242425b-70fc-44dc-9ddf-c21e304e6c80</vt:lpwstr>
  </property>
  <property fmtid="{D5CDD505-2E9C-101B-9397-08002B2CF9AE}" pid="7" name="MSIP_Label_2d26f538-337a-4593-a7e6-123667b1a538_ActionId">
    <vt:lpwstr>70f28e0c-b765-4e3a-97eb-28c2c9da6938</vt:lpwstr>
  </property>
  <property fmtid="{D5CDD505-2E9C-101B-9397-08002B2CF9AE}" pid="8" name="MSIP_Label_2d26f538-337a-4593-a7e6-123667b1a538_ContentBits">
    <vt:lpwstr>0</vt:lpwstr>
  </property>
</Properties>
</file>