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ЭтаКнига" defaultThemeVersion="124226"/>
  <bookViews>
    <workbookView xWindow="45" yWindow="0" windowWidth="20445" windowHeight="4425" firstSheet="2" activeTab="2"/>
  </bookViews>
  <sheets>
    <sheet name="08.04" sheetId="28" state="hidden" r:id="rId1"/>
    <sheet name="14.04" sheetId="29" state="hidden" r:id="rId2"/>
    <sheet name="15.04" sheetId="30" r:id="rId3"/>
    <sheet name="Лист1" sheetId="11" r:id="rId4"/>
  </sheets>
  <definedNames>
    <definedName name="_xlnm._FilterDatabase" localSheetId="0" hidden="1">'08.04'!$A$11:$AV$28</definedName>
    <definedName name="_xlnm._FilterDatabase" localSheetId="1" hidden="1">'14.04'!$A$11:$AV$28</definedName>
    <definedName name="_xlnm._FilterDatabase" localSheetId="2" hidden="1">'15.04'!$A$11:$AV$12</definedName>
    <definedName name="_xlnm.Print_Titles" localSheetId="0">'08.04'!$A:$B,'08.04'!$6:$11</definedName>
    <definedName name="_xlnm.Print_Titles" localSheetId="1">'14.04'!$A:$B,'14.04'!$6:$11</definedName>
    <definedName name="_xlnm.Print_Titles" localSheetId="2">'15.04'!$A:$B,'15.04'!$6:$11</definedName>
    <definedName name="_xlnm.Print_Area" localSheetId="0">'08.04'!$A$1:$AV$28</definedName>
    <definedName name="_xlnm.Print_Area" localSheetId="1">'14.04'!$A$1:$AV$28</definedName>
    <definedName name="_xlnm.Print_Area" localSheetId="2">'15.04'!$A$1:$AV$12</definedName>
  </definedNames>
  <calcPr calcId="125725" refMode="R1C1"/>
</workbook>
</file>

<file path=xl/calcChain.xml><?xml version="1.0" encoding="utf-8"?>
<calcChain xmlns="http://schemas.openxmlformats.org/spreadsheetml/2006/main">
  <c r="AL18" i="30"/>
  <c r="AM12"/>
  <c r="AL12"/>
  <c r="G12"/>
  <c r="AN12" l="1"/>
  <c r="AQ12"/>
  <c r="AQ12" i="29" l="1"/>
  <c r="AM12"/>
  <c r="AN12" s="1"/>
  <c r="AL12"/>
  <c r="G12"/>
  <c r="AQ14"/>
  <c r="AM14"/>
  <c r="AN14" s="1"/>
  <c r="AL14"/>
  <c r="G14"/>
  <c r="AQ18"/>
  <c r="AM18"/>
  <c r="AN18" s="1"/>
  <c r="AL18"/>
  <c r="G18"/>
  <c r="AQ17"/>
  <c r="AN17"/>
  <c r="AM17"/>
  <c r="AL17"/>
  <c r="G17"/>
  <c r="AQ22"/>
  <c r="AM22"/>
  <c r="AN22" s="1"/>
  <c r="AL22"/>
  <c r="G22"/>
  <c r="AQ15"/>
  <c r="AM15"/>
  <c r="AN15" s="1"/>
  <c r="AL15"/>
  <c r="G15"/>
  <c r="AQ20"/>
  <c r="AN20"/>
  <c r="AM20"/>
  <c r="AL20"/>
  <c r="G20"/>
  <c r="AQ19"/>
  <c r="AM19"/>
  <c r="AN19" s="1"/>
  <c r="AL19"/>
  <c r="G19"/>
  <c r="AQ21"/>
  <c r="AM21"/>
  <c r="AN21" s="1"/>
  <c r="AL21"/>
  <c r="G21"/>
  <c r="AQ23"/>
  <c r="AM23"/>
  <c r="AN23" s="1"/>
  <c r="AL23"/>
  <c r="G23"/>
  <c r="AM26"/>
  <c r="AN26" s="1"/>
  <c r="AL26"/>
  <c r="G26"/>
  <c r="AM27"/>
  <c r="AN27" s="1"/>
  <c r="AL27"/>
  <c r="G27"/>
  <c r="AQ24"/>
  <c r="AN24"/>
  <c r="AM24"/>
  <c r="AL24"/>
  <c r="G24"/>
  <c r="AM25"/>
  <c r="AN25" s="1"/>
  <c r="AL25"/>
  <c r="G25"/>
  <c r="AQ16"/>
  <c r="AN16"/>
  <c r="AM16"/>
  <c r="AL16"/>
  <c r="G16"/>
  <c r="AQ13"/>
  <c r="AM13"/>
  <c r="AM28" s="1"/>
  <c r="AN28" s="1"/>
  <c r="AL13"/>
  <c r="G13"/>
  <c r="AV28"/>
  <c r="AU28"/>
  <c r="AT28"/>
  <c r="AS28"/>
  <c r="AR28"/>
  <c r="AP28"/>
  <c r="AO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F28"/>
  <c r="E28"/>
  <c r="D28"/>
  <c r="C28"/>
  <c r="G28"/>
  <c r="AQ27"/>
  <c r="AQ26"/>
  <c r="AQ25"/>
  <c r="AL28"/>
  <c r="AM13" i="28"/>
  <c r="AL13"/>
  <c r="G13"/>
  <c r="AM15"/>
  <c r="AN15" s="1"/>
  <c r="AL15"/>
  <c r="G15"/>
  <c r="AQ21"/>
  <c r="AM21"/>
  <c r="AN21" s="1"/>
  <c r="AL21"/>
  <c r="G21"/>
  <c r="G24"/>
  <c r="AQ22"/>
  <c r="AM22"/>
  <c r="AN22" s="1"/>
  <c r="AL22"/>
  <c r="G22"/>
  <c r="AQ27"/>
  <c r="AM27"/>
  <c r="AN27" s="1"/>
  <c r="AL27"/>
  <c r="G27"/>
  <c r="AQ16"/>
  <c r="AM16"/>
  <c r="AN16" s="1"/>
  <c r="AL16"/>
  <c r="G16"/>
  <c r="AQ14"/>
  <c r="AN14"/>
  <c r="AM14"/>
  <c r="AL14"/>
  <c r="G14"/>
  <c r="AN26"/>
  <c r="AM26"/>
  <c r="AL26"/>
  <c r="G26"/>
  <c r="AM12"/>
  <c r="AL12"/>
  <c r="G12"/>
  <c r="AM17"/>
  <c r="AN17" s="1"/>
  <c r="AL17"/>
  <c r="G17"/>
  <c r="AQ19"/>
  <c r="AM19"/>
  <c r="AN19" s="1"/>
  <c r="AL19"/>
  <c r="G19"/>
  <c r="AQ15"/>
  <c r="AQ20"/>
  <c r="AQ26"/>
  <c r="AM18"/>
  <c r="AM20"/>
  <c r="AN20" s="1"/>
  <c r="AM23"/>
  <c r="AM24"/>
  <c r="AM25"/>
  <c r="AL18"/>
  <c r="AN18" s="1"/>
  <c r="AL20"/>
  <c r="AL23"/>
  <c r="AN23" s="1"/>
  <c r="AL24"/>
  <c r="AL25"/>
  <c r="AN12"/>
  <c r="G25"/>
  <c r="G23"/>
  <c r="G20"/>
  <c r="G18"/>
  <c r="AQ25"/>
  <c r="AQ23"/>
  <c r="AQ18"/>
  <c r="AQ17"/>
  <c r="AQ13"/>
  <c r="AV28"/>
  <c r="AU28"/>
  <c r="AT28"/>
  <c r="AS28"/>
  <c r="AR28"/>
  <c r="AP28"/>
  <c r="AO28"/>
  <c r="AQ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F28"/>
  <c r="E28"/>
  <c r="D28"/>
  <c r="G28" s="1"/>
  <c r="C28"/>
  <c r="AN25"/>
  <c r="AL28"/>
  <c r="AN24"/>
  <c r="AM28"/>
  <c r="AN28" s="1"/>
  <c r="AQ28" i="29"/>
  <c r="AN13" l="1"/>
</calcChain>
</file>

<file path=xl/sharedStrings.xml><?xml version="1.0" encoding="utf-8"?>
<sst xmlns="http://schemas.openxmlformats.org/spreadsheetml/2006/main" count="309" uniqueCount="62">
  <si>
    <t>№ п/п</t>
  </si>
  <si>
    <t>ДИ</t>
  </si>
  <si>
    <t xml:space="preserve">Замечания и выявленные нарушения в содержании бесстыкового пути </t>
  </si>
  <si>
    <t>примечание (причины непредоставления "окон", причины невыполнения работ и.т.д.)</t>
  </si>
  <si>
    <t>Прочие замечания</t>
  </si>
  <si>
    <t>количество пикетов с Кк больше 3,
 по рез-там прохода вагона ПС по КАПС БП</t>
  </si>
  <si>
    <t>% устранения</t>
  </si>
  <si>
    <t>% выполнения</t>
  </si>
  <si>
    <t>заявлено "окон" для разрядки плетей</t>
  </si>
  <si>
    <t>предоставлено "окон" для разрядки плетей</t>
  </si>
  <si>
    <t>проведено "окон" для разрядки плетей</t>
  </si>
  <si>
    <t>выдано предупреждений для разрядки плетей</t>
  </si>
  <si>
    <t>ИТОГО по сети</t>
  </si>
  <si>
    <t>выявлено</t>
  </si>
  <si>
    <t>устранено</t>
  </si>
  <si>
    <t>км пути</t>
  </si>
  <si>
    <t>требуется осмотреть</t>
  </si>
  <si>
    <t>осмотрено</t>
  </si>
  <si>
    <t>пар плетей</t>
  </si>
  <si>
    <t>шт</t>
  </si>
  <si>
    <t>мест</t>
  </si>
  <si>
    <t>несоответствие размеров балластной призмы (ширина плеча, количество балласта в шпальных ящиках)</t>
  </si>
  <si>
    <t xml:space="preserve"> состояние стыковых зазоров в уравнительных пролетах и местах примыкания звеньевого пути</t>
  </si>
  <si>
    <t>отсутствие или наличие нескольких контрольных рисок на маячных шпалах</t>
  </si>
  <si>
    <t>отсутствие или несоответствие маркировки рельсовых плетей</t>
  </si>
  <si>
    <t>несоответствие длин рельсов в МВВ, уравнительных пролетах данным в журналах и в пути</t>
  </si>
  <si>
    <t>по ведению журналов учета службы и температурного режима рельсовых плетей</t>
  </si>
  <si>
    <t>нарушения технологии разрядки температурных напряжений</t>
  </si>
  <si>
    <t>имеющих смещение контрольных сечений относительно "маячных" шпал более 10 мм</t>
  </si>
  <si>
    <t>неудовлетворительное состояние рельсовых скреплений</t>
  </si>
  <si>
    <t>выявлено углов в плане</t>
  </si>
  <si>
    <t>отменено "окон" из-за нарушения технологии производства работ</t>
  </si>
  <si>
    <t>кол-во выданных предупреждений об ограничений скорости или закрытия движения поездов</t>
  </si>
  <si>
    <t>отсутствие поперечных створов на плетях</t>
  </si>
  <si>
    <t>%  осмотрено</t>
  </si>
  <si>
    <t>ВСЕГО (+прочие) выявлено замечаний при проверках бесстыкового пути</t>
  </si>
  <si>
    <r>
      <t xml:space="preserve">протяженность б/п </t>
    </r>
    <r>
      <rPr>
        <b/>
        <sz val="36"/>
        <rFont val="Times New Roman"/>
        <family val="1"/>
        <charset val="204"/>
      </rPr>
      <t>(главные+станционные пути)</t>
    </r>
  </si>
  <si>
    <r>
      <t xml:space="preserve">план и выполнение осмотров </t>
    </r>
    <r>
      <rPr>
        <b/>
        <sz val="36"/>
        <rFont val="Times New Roman"/>
        <family val="1"/>
        <charset val="204"/>
      </rPr>
      <t>(главные+станционные пути)</t>
    </r>
  </si>
  <si>
    <r>
      <rPr>
        <b/>
        <u/>
        <sz val="36"/>
        <color indexed="8"/>
        <rFont val="Times New Roman"/>
        <family val="1"/>
        <charset val="204"/>
      </rPr>
      <t>выявлено</t>
    </r>
    <r>
      <rPr>
        <sz val="36"/>
        <color indexed="8"/>
        <rFont val="Times New Roman"/>
        <family val="1"/>
        <charset val="204"/>
      </rPr>
      <t xml:space="preserve"> плетей, потерявших температуру закрепления
</t>
    </r>
  </si>
  <si>
    <r>
      <rPr>
        <b/>
        <u/>
        <sz val="36"/>
        <color indexed="8"/>
        <rFont val="Times New Roman"/>
        <family val="1"/>
        <charset val="204"/>
      </rPr>
      <t>разряжено</t>
    </r>
    <r>
      <rPr>
        <sz val="36"/>
        <color indexed="8"/>
        <rFont val="Times New Roman"/>
        <family val="1"/>
        <charset val="204"/>
      </rPr>
      <t xml:space="preserve"> плетей, потерявших температуру закрепления
</t>
    </r>
  </si>
  <si>
    <t>КЛНГ</t>
  </si>
  <si>
    <t>ОКТ</t>
  </si>
  <si>
    <t>МОСК</t>
  </si>
  <si>
    <t>ГОРЬК</t>
  </si>
  <si>
    <t>СЕВ</t>
  </si>
  <si>
    <t>С-КАВ</t>
  </si>
  <si>
    <t>Ю-ВОСТ</t>
  </si>
  <si>
    <t>ПРИВ</t>
  </si>
  <si>
    <t>КБШ</t>
  </si>
  <si>
    <t>СВЕРД</t>
  </si>
  <si>
    <t>Ю-УР</t>
  </si>
  <si>
    <t>З-СИБ</t>
  </si>
  <si>
    <t>КРАС</t>
  </si>
  <si>
    <t>В-СИБ</t>
  </si>
  <si>
    <t>ЗАБ</t>
  </si>
  <si>
    <t>ДВОСТ</t>
  </si>
  <si>
    <r>
      <t xml:space="preserve">протяженность б/п (главные+станционные пути)         </t>
    </r>
    <r>
      <rPr>
        <b/>
        <sz val="36"/>
        <rFont val="Times New Roman"/>
        <family val="1"/>
        <charset val="204"/>
      </rPr>
      <t>Осмотрено</t>
    </r>
  </si>
  <si>
    <t>Итоги проведения ревизии рельсовых плетей бесстыкового пути в Центральной дирекции инфраструктуры в период с 1 апреля по 31 мая 2021 года</t>
  </si>
  <si>
    <t>Костенок Дмитрий Михайлович</t>
  </si>
  <si>
    <t>ПЧ</t>
  </si>
  <si>
    <t>ПЧ-9</t>
  </si>
  <si>
    <t>Итоги проведения ревизии рельсовых плетей бесстыкового пути в Дальневосточной дирекции инфраструктуры в период с 1 апреля по 31 мая 2022 года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</si>
</sst>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7">
    <font>
      <sz val="11"/>
      <color theme="1"/>
      <name val="Calibri"/>
      <family val="2"/>
      <charset val="204"/>
      <scheme val="minor"/>
    </font>
    <font>
      <sz val="20"/>
      <color indexed="8"/>
      <name val="Times New Roman"/>
      <family val="1"/>
      <charset val="204"/>
    </font>
    <font>
      <b/>
      <sz val="36"/>
      <color indexed="8"/>
      <name val="Times New Roman"/>
      <family val="1"/>
      <charset val="204"/>
    </font>
    <font>
      <b/>
      <sz val="45"/>
      <color indexed="8"/>
      <name val="Times New Roman"/>
      <family val="1"/>
      <charset val="204"/>
    </font>
    <font>
      <sz val="10"/>
      <name val="Arial"/>
      <family val="2"/>
      <charset val="204"/>
    </font>
    <font>
      <sz val="36"/>
      <name val="Times New Roman"/>
      <family val="1"/>
      <charset val="204"/>
    </font>
    <font>
      <b/>
      <sz val="36"/>
      <name val="Times New Roman"/>
      <family val="1"/>
      <charset val="204"/>
    </font>
    <font>
      <sz val="36"/>
      <color indexed="8"/>
      <name val="Times New Roman"/>
      <family val="1"/>
      <charset val="204"/>
    </font>
    <font>
      <b/>
      <u/>
      <sz val="36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48"/>
      <color theme="1"/>
      <name val="Calibri"/>
      <family val="2"/>
      <charset val="204"/>
      <scheme val="minor"/>
    </font>
    <font>
      <sz val="36"/>
      <color theme="1"/>
      <name val="Times New Roman"/>
      <family val="1"/>
      <charset val="204"/>
    </font>
    <font>
      <sz val="36"/>
      <color theme="1"/>
      <name val="Calibri"/>
      <family val="2"/>
      <charset val="204"/>
      <scheme val="minor"/>
    </font>
    <font>
      <sz val="50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0" fontId="4" fillId="0" borderId="0"/>
    <xf numFmtId="0" fontId="9" fillId="0" borderId="0"/>
    <xf numFmtId="9" fontId="9" fillId="0" borderId="0" applyFont="0" applyFill="0" applyBorder="0" applyAlignment="0" applyProtection="0"/>
  </cellStyleXfs>
  <cellXfs count="209">
    <xf numFmtId="0" fontId="0" fillId="0" borderId="0" xfId="0"/>
    <xf numFmtId="164" fontId="11" fillId="0" borderId="0" xfId="0" applyNumberFormat="1" applyFont="1"/>
    <xf numFmtId="0" fontId="12" fillId="0" borderId="0" xfId="0" applyFont="1"/>
    <xf numFmtId="0" fontId="0" fillId="0" borderId="0" xfId="0" applyAlignment="1">
      <alignment horizontal="center" vertical="center"/>
    </xf>
    <xf numFmtId="0" fontId="0" fillId="0" borderId="0" xfId="0" applyFill="1"/>
    <xf numFmtId="0" fontId="10" fillId="0" borderId="0" xfId="0" applyFont="1"/>
    <xf numFmtId="0" fontId="13" fillId="0" borderId="0" xfId="0" applyFont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9" fontId="14" fillId="0" borderId="3" xfId="3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164" fontId="5" fillId="2" borderId="4" xfId="0" applyNumberFormat="1" applyFont="1" applyFill="1" applyBorder="1" applyAlignment="1">
      <alignment horizontal="center" vertical="center"/>
    </xf>
    <xf numFmtId="0" fontId="5" fillId="2" borderId="4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5" fillId="0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 wrapText="1"/>
    </xf>
    <xf numFmtId="1" fontId="5" fillId="2" borderId="4" xfId="0" applyNumberFormat="1" applyFont="1" applyFill="1" applyBorder="1" applyAlignment="1">
      <alignment horizontal="center" vertical="center"/>
    </xf>
    <xf numFmtId="0" fontId="12" fillId="2" borderId="0" xfId="0" applyFont="1" applyFill="1"/>
    <xf numFmtId="0" fontId="0" fillId="2" borderId="0" xfId="0" applyFill="1"/>
    <xf numFmtId="0" fontId="14" fillId="2" borderId="4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14" fillId="0" borderId="7" xfId="0" applyFont="1" applyFill="1" applyBorder="1" applyAlignment="1">
      <alignment horizontal="center" vertical="center"/>
    </xf>
    <xf numFmtId="0" fontId="14" fillId="0" borderId="8" xfId="0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/>
    </xf>
    <xf numFmtId="164" fontId="5" fillId="2" borderId="6" xfId="0" applyNumberFormat="1" applyFont="1" applyFill="1" applyBorder="1" applyAlignment="1">
      <alignment horizontal="center" vertical="center" wrapText="1"/>
    </xf>
    <xf numFmtId="1" fontId="5" fillId="2" borderId="6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1" fontId="6" fillId="3" borderId="10" xfId="0" applyNumberFormat="1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164" fontId="5" fillId="2" borderId="12" xfId="0" applyNumberFormat="1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4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164" fontId="6" fillId="2" borderId="14" xfId="0" applyNumberFormat="1" applyFont="1" applyFill="1" applyBorder="1" applyAlignment="1">
      <alignment horizontal="center" vertical="center" wrapText="1"/>
    </xf>
    <xf numFmtId="164" fontId="6" fillId="2" borderId="15" xfId="0" applyNumberFormat="1" applyFont="1" applyFill="1" applyBorder="1" applyAlignment="1">
      <alignment horizontal="center" vertical="center" wrapText="1"/>
    </xf>
    <xf numFmtId="164" fontId="6" fillId="2" borderId="16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 wrapText="1"/>
    </xf>
    <xf numFmtId="1" fontId="5" fillId="2" borderId="9" xfId="0" applyNumberFormat="1" applyFont="1" applyFill="1" applyBorder="1" applyAlignment="1">
      <alignment horizontal="center" vertical="center" wrapText="1"/>
    </xf>
    <xf numFmtId="164" fontId="5" fillId="2" borderId="13" xfId="0" applyNumberFormat="1" applyFont="1" applyFill="1" applyBorder="1" applyAlignment="1">
      <alignment horizontal="center" vertical="center"/>
    </xf>
    <xf numFmtId="2" fontId="5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 wrapText="1"/>
    </xf>
    <xf numFmtId="2" fontId="5" fillId="2" borderId="17" xfId="0" applyNumberFormat="1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4" borderId="11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 wrapText="1"/>
    </xf>
    <xf numFmtId="0" fontId="14" fillId="4" borderId="18" xfId="0" applyFont="1" applyFill="1" applyBorder="1" applyAlignment="1">
      <alignment horizontal="center" vertical="center" wrapText="1"/>
    </xf>
    <xf numFmtId="0" fontId="14" fillId="0" borderId="19" xfId="0" applyFont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2" borderId="23" xfId="0" applyFont="1" applyFill="1" applyBorder="1" applyAlignment="1">
      <alignment horizontal="center" vertical="center"/>
    </xf>
    <xf numFmtId="0" fontId="5" fillId="2" borderId="24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 wrapText="1"/>
    </xf>
    <xf numFmtId="0" fontId="5" fillId="2" borderId="25" xfId="0" applyFont="1" applyFill="1" applyBorder="1" applyAlignment="1">
      <alignment horizontal="center" vertical="center" wrapText="1"/>
    </xf>
    <xf numFmtId="2" fontId="5" fillId="2" borderId="26" xfId="0" applyNumberFormat="1" applyFont="1" applyFill="1" applyBorder="1" applyAlignment="1">
      <alignment horizontal="center" vertical="center"/>
    </xf>
    <xf numFmtId="164" fontId="5" fillId="2" borderId="20" xfId="0" applyNumberFormat="1" applyFont="1" applyFill="1" applyBorder="1" applyAlignment="1">
      <alignment horizontal="center" vertical="center"/>
    </xf>
    <xf numFmtId="164" fontId="5" fillId="2" borderId="25" xfId="0" applyNumberFormat="1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164" fontId="6" fillId="2" borderId="22" xfId="0" applyNumberFormat="1" applyFont="1" applyFill="1" applyBorder="1" applyAlignment="1">
      <alignment horizontal="center" vertical="center" wrapText="1"/>
    </xf>
    <xf numFmtId="164" fontId="6" fillId="2" borderId="24" xfId="0" applyNumberFormat="1" applyFont="1" applyFill="1" applyBorder="1" applyAlignment="1">
      <alignment horizontal="center" vertical="center" wrapText="1"/>
    </xf>
    <xf numFmtId="1" fontId="6" fillId="3" borderId="15" xfId="0" applyNumberFormat="1" applyFont="1" applyFill="1" applyBorder="1" applyAlignment="1">
      <alignment horizontal="center" vertical="center"/>
    </xf>
    <xf numFmtId="164" fontId="6" fillId="2" borderId="23" xfId="0" applyNumberFormat="1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/>
    </xf>
    <xf numFmtId="0" fontId="5" fillId="2" borderId="25" xfId="0" applyFont="1" applyFill="1" applyBorder="1" applyAlignment="1">
      <alignment horizontal="center" vertical="center"/>
    </xf>
    <xf numFmtId="0" fontId="5" fillId="2" borderId="6" xfId="0" applyNumberFormat="1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/>
    </xf>
    <xf numFmtId="164" fontId="6" fillId="2" borderId="27" xfId="0" applyNumberFormat="1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164" fontId="6" fillId="2" borderId="28" xfId="0" applyNumberFormat="1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/>
    </xf>
    <xf numFmtId="0" fontId="5" fillId="2" borderId="30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1" fontId="5" fillId="2" borderId="7" xfId="0" applyNumberFormat="1" applyFont="1" applyFill="1" applyBorder="1" applyAlignment="1">
      <alignment horizontal="center" vertical="center"/>
    </xf>
    <xf numFmtId="1" fontId="5" fillId="2" borderId="8" xfId="0" applyNumberFormat="1" applyFont="1" applyFill="1" applyBorder="1" applyAlignment="1">
      <alignment horizontal="center" vertical="center"/>
    </xf>
    <xf numFmtId="0" fontId="14" fillId="2" borderId="19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164" fontId="6" fillId="2" borderId="31" xfId="0" applyNumberFormat="1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/>
    </xf>
    <xf numFmtId="1" fontId="6" fillId="3" borderId="26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5" fillId="0" borderId="6" xfId="0" applyFont="1" applyFill="1" applyBorder="1" applyAlignment="1">
      <alignment horizontal="center" vertical="center" wrapText="1"/>
    </xf>
    <xf numFmtId="2" fontId="5" fillId="0" borderId="10" xfId="0" applyNumberFormat="1" applyFont="1" applyFill="1" applyBorder="1" applyAlignment="1">
      <alignment horizontal="center" vertical="center"/>
    </xf>
    <xf numFmtId="164" fontId="5" fillId="0" borderId="9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" fontId="6" fillId="0" borderId="10" xfId="0" applyNumberFormat="1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164" fontId="6" fillId="0" borderId="5" xfId="0" applyNumberFormat="1" applyFont="1" applyFill="1" applyBorder="1" applyAlignment="1">
      <alignment horizontal="center" vertical="center" wrapText="1"/>
    </xf>
    <xf numFmtId="164" fontId="6" fillId="0" borderId="31" xfId="0" applyNumberFormat="1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16" fillId="0" borderId="0" xfId="0" applyFont="1"/>
    <xf numFmtId="0" fontId="1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32" xfId="0" applyFont="1" applyFill="1" applyBorder="1" applyAlignment="1">
      <alignment horizontal="center" vertical="center" wrapText="1"/>
    </xf>
    <xf numFmtId="0" fontId="5" fillId="0" borderId="33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35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5" fillId="2" borderId="3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5" fillId="0" borderId="53" xfId="0" applyFont="1" applyFill="1" applyBorder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5" fillId="0" borderId="57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2" borderId="18" xfId="0" applyFont="1" applyFill="1" applyBorder="1" applyAlignment="1">
      <alignment horizontal="center" vertical="center" wrapText="1"/>
    </xf>
    <xf numFmtId="0" fontId="5" fillId="2" borderId="50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0" xfId="0" applyFont="1" applyAlignment="1">
      <alignment horizontal="center"/>
    </xf>
    <xf numFmtId="0" fontId="12" fillId="0" borderId="0" xfId="0" applyFont="1" applyBorder="1" applyAlignment="1">
      <alignment horizontal="center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horizontal="center" vertical="center" wrapText="1"/>
    </xf>
    <xf numFmtId="0" fontId="14" fillId="2" borderId="33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14" fillId="2" borderId="40" xfId="0" applyFont="1" applyFill="1" applyBorder="1" applyAlignment="1">
      <alignment horizontal="center" vertical="center" wrapText="1"/>
    </xf>
    <xf numFmtId="0" fontId="14" fillId="2" borderId="41" xfId="0" applyFont="1" applyFill="1" applyBorder="1" applyAlignment="1">
      <alignment horizontal="center" vertical="center" wrapText="1"/>
    </xf>
    <xf numFmtId="0" fontId="14" fillId="2" borderId="20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 wrapText="1"/>
    </xf>
    <xf numFmtId="0" fontId="14" fillId="2" borderId="42" xfId="0" applyFont="1" applyFill="1" applyBorder="1" applyAlignment="1">
      <alignment horizontal="center" vertical="center" wrapText="1"/>
    </xf>
    <xf numFmtId="0" fontId="14" fillId="2" borderId="43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4" fillId="0" borderId="44" xfId="0" applyFont="1" applyBorder="1" applyAlignment="1">
      <alignment horizontal="center" vertical="center" wrapText="1"/>
    </xf>
    <xf numFmtId="0" fontId="14" fillId="0" borderId="45" xfId="0" applyFont="1" applyBorder="1" applyAlignment="1">
      <alignment horizontal="center" vertical="center" wrapText="1"/>
    </xf>
    <xf numFmtId="0" fontId="14" fillId="0" borderId="46" xfId="0" applyFont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30" xfId="0" applyFont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7" fillId="2" borderId="47" xfId="0" applyFont="1" applyFill="1" applyBorder="1" applyAlignment="1">
      <alignment horizontal="center" vertical="center" wrapText="1"/>
    </xf>
    <xf numFmtId="0" fontId="7" fillId="2" borderId="48" xfId="0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14" fillId="2" borderId="49" xfId="0" applyFont="1" applyFill="1" applyBorder="1" applyAlignment="1">
      <alignment horizontal="center" vertical="center" wrapText="1"/>
    </xf>
    <xf numFmtId="0" fontId="14" fillId="2" borderId="50" xfId="0" applyFont="1" applyFill="1" applyBorder="1" applyAlignment="1">
      <alignment horizontal="center" vertical="center" wrapText="1"/>
    </xf>
    <xf numFmtId="0" fontId="14" fillId="2" borderId="25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7" fillId="2" borderId="51" xfId="0" applyFont="1" applyFill="1" applyBorder="1" applyAlignment="1">
      <alignment horizontal="center" vertical="center" wrapText="1"/>
    </xf>
    <xf numFmtId="0" fontId="7" fillId="2" borderId="52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5" fillId="2" borderId="44" xfId="0" applyFont="1" applyFill="1" applyBorder="1" applyAlignment="1">
      <alignment horizontal="center" vertical="center" wrapText="1"/>
    </xf>
    <xf numFmtId="0" fontId="5" fillId="2" borderId="53" xfId="0" applyFont="1" applyFill="1" applyBorder="1" applyAlignment="1">
      <alignment horizontal="center" vertical="center" wrapText="1"/>
    </xf>
    <xf numFmtId="0" fontId="5" fillId="2" borderId="54" xfId="0" applyFont="1" applyFill="1" applyBorder="1" applyAlignment="1">
      <alignment horizontal="center" vertical="center" wrapText="1"/>
    </xf>
    <xf numFmtId="0" fontId="5" fillId="2" borderId="55" xfId="0" applyFont="1" applyFill="1" applyBorder="1" applyAlignment="1">
      <alignment horizontal="center" vertical="center" wrapText="1"/>
    </xf>
    <xf numFmtId="0" fontId="14" fillId="2" borderId="29" xfId="0" applyFont="1" applyFill="1" applyBorder="1" applyAlignment="1">
      <alignment horizontal="center" vertical="center" wrapText="1"/>
    </xf>
    <xf numFmtId="0" fontId="14" fillId="2" borderId="19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vertical="center" wrapText="1"/>
    </xf>
    <xf numFmtId="0" fontId="6" fillId="2" borderId="27" xfId="0" applyFont="1" applyFill="1" applyBorder="1" applyAlignment="1">
      <alignment vertical="center" wrapText="1"/>
    </xf>
    <xf numFmtId="0" fontId="5" fillId="2" borderId="32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 vertical="center"/>
    </xf>
    <xf numFmtId="0" fontId="5" fillId="0" borderId="37" xfId="0" applyFont="1" applyFill="1" applyBorder="1" applyAlignment="1">
      <alignment horizontal="center" vertical="center" wrapText="1"/>
    </xf>
    <xf numFmtId="0" fontId="5" fillId="0" borderId="58" xfId="0" applyFont="1" applyFill="1" applyBorder="1" applyAlignment="1">
      <alignment horizontal="center" vertical="center" wrapText="1"/>
    </xf>
    <xf numFmtId="0" fontId="5" fillId="0" borderId="44" xfId="0" applyFont="1" applyFill="1" applyBorder="1" applyAlignment="1">
      <alignment horizontal="center" vertical="center" wrapText="1"/>
    </xf>
    <xf numFmtId="0" fontId="5" fillId="0" borderId="38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5" fillId="0" borderId="45" xfId="0" applyFont="1" applyFill="1" applyBorder="1" applyAlignment="1">
      <alignment horizontal="center" vertical="center" wrapText="1"/>
    </xf>
    <xf numFmtId="0" fontId="14" fillId="0" borderId="5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44" xfId="0" applyFont="1" applyFill="1" applyBorder="1" applyAlignment="1">
      <alignment horizontal="center" vertical="center" wrapText="1"/>
    </xf>
    <xf numFmtId="0" fontId="6" fillId="2" borderId="53" xfId="0" applyFont="1" applyFill="1" applyBorder="1" applyAlignment="1">
      <alignment horizontal="center" vertical="center" wrapText="1"/>
    </xf>
    <xf numFmtId="0" fontId="6" fillId="2" borderId="54" xfId="0" applyFont="1" applyFill="1" applyBorder="1" applyAlignment="1">
      <alignment horizontal="center" vertical="center" wrapText="1"/>
    </xf>
    <xf numFmtId="0" fontId="5" fillId="0" borderId="56" xfId="0" applyFont="1" applyBorder="1" applyAlignment="1">
      <alignment horizontal="center" vertical="center" wrapText="1"/>
    </xf>
    <xf numFmtId="0" fontId="5" fillId="2" borderId="36" xfId="0" applyFont="1" applyFill="1" applyBorder="1" applyAlignment="1">
      <alignment horizontal="center" vertical="center" wrapText="1"/>
    </xf>
    <xf numFmtId="0" fontId="5" fillId="2" borderId="19" xfId="0" applyFont="1" applyFill="1" applyBorder="1" applyAlignment="1">
      <alignment horizontal="center" vertical="center" wrapText="1"/>
    </xf>
    <xf numFmtId="0" fontId="5" fillId="2" borderId="52" xfId="0" applyFont="1" applyFill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5" fillId="0" borderId="34" xfId="0" applyFont="1" applyFill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14" fillId="0" borderId="36" xfId="0" applyFont="1" applyFill="1" applyBorder="1" applyAlignment="1">
      <alignment horizontal="center" vertical="center" wrapText="1"/>
    </xf>
    <xf numFmtId="0" fontId="14" fillId="0" borderId="35" xfId="0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</cellXfs>
  <cellStyles count="4">
    <cellStyle name="Обычный" xfId="0" builtinId="0"/>
    <cellStyle name="Обычный 2" xfId="1"/>
    <cellStyle name="Обычный 3" xfId="2"/>
    <cellStyle name="Процентный" xfId="3" builtinId="5"/>
  </cellStyles>
  <dxfs count="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indexed="9"/>
      </font>
    </dxf>
    <dxf>
      <font>
        <color indexed="9"/>
      </font>
      <fill>
        <patternFill patternType="none">
          <bgColor indexed="65"/>
        </patternFill>
      </fill>
    </dxf>
    <dxf>
      <font>
        <color theme="0"/>
      </font>
    </dxf>
    <dxf>
      <font>
        <color theme="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8">
    <pageSetUpPr fitToPage="1"/>
  </sheetPr>
  <dimension ref="A1:AV72"/>
  <sheetViews>
    <sheetView view="pageBreakPreview" zoomScale="20" zoomScaleNormal="30" zoomScaleSheetLayoutView="20" workbookViewId="0">
      <pane xSplit="2" ySplit="11" topLeftCell="C18" activePane="bottomRight" state="frozen"/>
      <selection pane="topRight" activeCell="F1" sqref="F1"/>
      <selection pane="bottomLeft" activeCell="A11" sqref="A11"/>
      <selection pane="bottomRight" activeCell="E23" sqref="E23:F23"/>
    </sheetView>
  </sheetViews>
  <sheetFormatPr defaultRowHeight="15"/>
  <cols>
    <col min="1" max="1" width="10.7109375" customWidth="1"/>
    <col min="2" max="2" width="78.85546875" customWidth="1"/>
    <col min="3" max="4" width="42.28515625" customWidth="1"/>
    <col min="5" max="5" width="36.7109375" customWidth="1"/>
    <col min="6" max="6" width="38.140625" customWidth="1"/>
    <col min="7" max="7" width="29.140625" customWidth="1"/>
    <col min="8" max="8" width="28.5703125" customWidth="1"/>
    <col min="9" max="9" width="32.140625" customWidth="1"/>
    <col min="10" max="14" width="26.42578125" customWidth="1"/>
    <col min="15" max="15" width="27" customWidth="1"/>
    <col min="16" max="24" width="26.42578125" customWidth="1"/>
    <col min="25" max="25" width="27.140625" customWidth="1"/>
    <col min="26" max="27" width="30.7109375" customWidth="1"/>
    <col min="28" max="35" width="26.42578125" customWidth="1"/>
    <col min="36" max="36" width="33" customWidth="1"/>
    <col min="37" max="37" width="36.85546875" customWidth="1"/>
    <col min="38" max="38" width="32.85546875" customWidth="1"/>
    <col min="39" max="39" width="35.5703125" customWidth="1"/>
    <col min="40" max="40" width="30" customWidth="1"/>
    <col min="41" max="42" width="50.42578125" customWidth="1"/>
    <col min="43" max="43" width="28.28515625" customWidth="1"/>
    <col min="44" max="47" width="31.140625" customWidth="1"/>
    <col min="48" max="48" width="63" customWidth="1"/>
  </cols>
  <sheetData>
    <row r="1" spans="1:48" ht="26.25">
      <c r="A1" s="121"/>
      <c r="B1" s="121"/>
      <c r="C1" s="13"/>
      <c r="D1" s="13"/>
      <c r="E1" s="13"/>
      <c r="F1" s="13"/>
      <c r="G1" s="13"/>
    </row>
    <row r="2" spans="1:48" ht="45">
      <c r="A2" s="122"/>
      <c r="B2" s="122"/>
      <c r="C2" s="14"/>
      <c r="D2" s="14"/>
      <c r="E2" s="14"/>
      <c r="F2" s="14"/>
      <c r="G2" s="14"/>
      <c r="H2" s="1"/>
      <c r="I2" s="15"/>
    </row>
    <row r="3" spans="1:48" ht="45" customHeight="1">
      <c r="A3" s="14"/>
      <c r="B3" s="123" t="s">
        <v>57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2"/>
      <c r="AC3" s="2"/>
      <c r="AD3" s="2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</row>
    <row r="4" spans="1:48" ht="45">
      <c r="A4" s="14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2"/>
      <c r="AC4" s="2"/>
      <c r="AD4" s="2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</row>
    <row r="5" spans="1:48" ht="45.75" thickBot="1">
      <c r="A5" s="14"/>
      <c r="B5" s="14"/>
      <c r="C5" s="14"/>
      <c r="D5" s="14"/>
      <c r="E5" s="14"/>
      <c r="F5" s="14"/>
      <c r="G5" s="14"/>
      <c r="AB5" s="2"/>
      <c r="AC5" s="2"/>
      <c r="AD5" s="2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</row>
    <row r="6" spans="1:48" ht="48" customHeight="1">
      <c r="A6" s="146" t="s">
        <v>0</v>
      </c>
      <c r="B6" s="184" t="s">
        <v>1</v>
      </c>
      <c r="C6" s="124" t="s">
        <v>36</v>
      </c>
      <c r="D6" s="124" t="s">
        <v>56</v>
      </c>
      <c r="E6" s="187" t="s">
        <v>37</v>
      </c>
      <c r="F6" s="188"/>
      <c r="G6" s="189"/>
      <c r="H6" s="193" t="s">
        <v>2</v>
      </c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73" t="s">
        <v>38</v>
      </c>
      <c r="AP6" s="166" t="s">
        <v>39</v>
      </c>
      <c r="AQ6" s="149" t="s">
        <v>7</v>
      </c>
      <c r="AR6" s="153" t="s">
        <v>8</v>
      </c>
      <c r="AS6" s="157" t="s">
        <v>9</v>
      </c>
      <c r="AT6" s="157" t="s">
        <v>10</v>
      </c>
      <c r="AU6" s="169" t="s">
        <v>11</v>
      </c>
      <c r="AV6" s="160" t="s">
        <v>3</v>
      </c>
    </row>
    <row r="7" spans="1:48" ht="66" customHeight="1" thickBot="1">
      <c r="A7" s="147"/>
      <c r="B7" s="185"/>
      <c r="C7" s="125"/>
      <c r="D7" s="125"/>
      <c r="E7" s="190"/>
      <c r="F7" s="191"/>
      <c r="G7" s="192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74"/>
      <c r="AP7" s="167"/>
      <c r="AQ7" s="150"/>
      <c r="AR7" s="154"/>
      <c r="AS7" s="158"/>
      <c r="AT7" s="158"/>
      <c r="AU7" s="170"/>
      <c r="AV7" s="161"/>
    </row>
    <row r="8" spans="1:48" ht="401.25" customHeight="1">
      <c r="A8" s="147"/>
      <c r="B8" s="185"/>
      <c r="C8" s="132"/>
      <c r="D8" s="126"/>
      <c r="E8" s="7" t="s">
        <v>16</v>
      </c>
      <c r="F8" s="8" t="s">
        <v>17</v>
      </c>
      <c r="G8" s="133" t="s">
        <v>34</v>
      </c>
      <c r="H8" s="131" t="s">
        <v>21</v>
      </c>
      <c r="I8" s="128"/>
      <c r="J8" s="127" t="s">
        <v>22</v>
      </c>
      <c r="K8" s="128"/>
      <c r="L8" s="127" t="s">
        <v>33</v>
      </c>
      <c r="M8" s="128"/>
      <c r="N8" s="129" t="s">
        <v>23</v>
      </c>
      <c r="O8" s="130"/>
      <c r="P8" s="129" t="s">
        <v>24</v>
      </c>
      <c r="Q8" s="130"/>
      <c r="R8" s="129" t="s">
        <v>25</v>
      </c>
      <c r="S8" s="130"/>
      <c r="T8" s="129" t="s">
        <v>26</v>
      </c>
      <c r="U8" s="130"/>
      <c r="V8" s="129" t="s">
        <v>27</v>
      </c>
      <c r="W8" s="130"/>
      <c r="X8" s="129" t="s">
        <v>28</v>
      </c>
      <c r="Y8" s="130"/>
      <c r="Z8" s="129" t="s">
        <v>29</v>
      </c>
      <c r="AA8" s="130"/>
      <c r="AB8" s="129" t="s">
        <v>30</v>
      </c>
      <c r="AC8" s="130"/>
      <c r="AD8" s="129" t="s">
        <v>31</v>
      </c>
      <c r="AE8" s="200"/>
      <c r="AF8" s="179" t="s">
        <v>5</v>
      </c>
      <c r="AG8" s="179"/>
      <c r="AH8" s="129" t="s">
        <v>32</v>
      </c>
      <c r="AI8" s="152"/>
      <c r="AJ8" s="146" t="s">
        <v>4</v>
      </c>
      <c r="AK8" s="176"/>
      <c r="AL8" s="195" t="s">
        <v>35</v>
      </c>
      <c r="AM8" s="196"/>
      <c r="AN8" s="149" t="s">
        <v>6</v>
      </c>
      <c r="AO8" s="175"/>
      <c r="AP8" s="168"/>
      <c r="AQ8" s="150"/>
      <c r="AR8" s="155"/>
      <c r="AS8" s="159"/>
      <c r="AT8" s="159"/>
      <c r="AU8" s="164"/>
      <c r="AV8" s="161"/>
    </row>
    <row r="9" spans="1:48" s="3" customFormat="1" ht="61.5" customHeight="1">
      <c r="A9" s="147"/>
      <c r="B9" s="185"/>
      <c r="C9" s="136" t="s">
        <v>15</v>
      </c>
      <c r="D9" s="136" t="s">
        <v>15</v>
      </c>
      <c r="E9" s="201" t="s">
        <v>18</v>
      </c>
      <c r="F9" s="138" t="s">
        <v>18</v>
      </c>
      <c r="G9" s="134"/>
      <c r="H9" s="203" t="s">
        <v>20</v>
      </c>
      <c r="I9" s="143"/>
      <c r="J9" s="142" t="s">
        <v>19</v>
      </c>
      <c r="K9" s="143"/>
      <c r="L9" s="142" t="s">
        <v>18</v>
      </c>
      <c r="M9" s="143"/>
      <c r="N9" s="140" t="s">
        <v>19</v>
      </c>
      <c r="O9" s="141"/>
      <c r="P9" s="140" t="s">
        <v>19</v>
      </c>
      <c r="Q9" s="141"/>
      <c r="R9" s="140" t="s">
        <v>19</v>
      </c>
      <c r="S9" s="141"/>
      <c r="T9" s="140" t="s">
        <v>19</v>
      </c>
      <c r="U9" s="141"/>
      <c r="V9" s="140" t="s">
        <v>18</v>
      </c>
      <c r="W9" s="141"/>
      <c r="X9" s="140" t="s">
        <v>18</v>
      </c>
      <c r="Y9" s="141"/>
      <c r="Z9" s="140" t="s">
        <v>20</v>
      </c>
      <c r="AA9" s="141"/>
      <c r="AB9" s="140" t="s">
        <v>19</v>
      </c>
      <c r="AC9" s="141"/>
      <c r="AD9" s="140" t="s">
        <v>19</v>
      </c>
      <c r="AE9" s="141"/>
      <c r="AF9" s="140" t="s">
        <v>19</v>
      </c>
      <c r="AG9" s="141"/>
      <c r="AH9" s="140" t="s">
        <v>19</v>
      </c>
      <c r="AI9" s="199"/>
      <c r="AJ9" s="177"/>
      <c r="AK9" s="178"/>
      <c r="AL9" s="197"/>
      <c r="AM9" s="198"/>
      <c r="AN9" s="150"/>
      <c r="AO9" s="180" t="s">
        <v>18</v>
      </c>
      <c r="AP9" s="171" t="s">
        <v>18</v>
      </c>
      <c r="AQ9" s="150"/>
      <c r="AR9" s="155" t="s">
        <v>19</v>
      </c>
      <c r="AS9" s="159" t="s">
        <v>19</v>
      </c>
      <c r="AT9" s="159" t="s">
        <v>19</v>
      </c>
      <c r="AU9" s="164" t="s">
        <v>19</v>
      </c>
      <c r="AV9" s="161"/>
    </row>
    <row r="10" spans="1:48" s="3" customFormat="1" ht="160.5" customHeight="1" thickBot="1">
      <c r="A10" s="148"/>
      <c r="B10" s="186"/>
      <c r="C10" s="137"/>
      <c r="D10" s="137"/>
      <c r="E10" s="202"/>
      <c r="F10" s="139"/>
      <c r="G10" s="135"/>
      <c r="H10" s="55" t="s">
        <v>13</v>
      </c>
      <c r="I10" s="56" t="s">
        <v>14</v>
      </c>
      <c r="J10" s="57" t="s">
        <v>13</v>
      </c>
      <c r="K10" s="56" t="s">
        <v>14</v>
      </c>
      <c r="L10" s="57" t="s">
        <v>13</v>
      </c>
      <c r="M10" s="56" t="s">
        <v>14</v>
      </c>
      <c r="N10" s="57" t="s">
        <v>13</v>
      </c>
      <c r="O10" s="56" t="s">
        <v>14</v>
      </c>
      <c r="P10" s="57" t="s">
        <v>13</v>
      </c>
      <c r="Q10" s="56" t="s">
        <v>14</v>
      </c>
      <c r="R10" s="57" t="s">
        <v>13</v>
      </c>
      <c r="S10" s="56" t="s">
        <v>14</v>
      </c>
      <c r="T10" s="57" t="s">
        <v>13</v>
      </c>
      <c r="U10" s="56" t="s">
        <v>14</v>
      </c>
      <c r="V10" s="57" t="s">
        <v>13</v>
      </c>
      <c r="W10" s="56" t="s">
        <v>14</v>
      </c>
      <c r="X10" s="57" t="s">
        <v>13</v>
      </c>
      <c r="Y10" s="56" t="s">
        <v>14</v>
      </c>
      <c r="Z10" s="57" t="s">
        <v>13</v>
      </c>
      <c r="AA10" s="56" t="s">
        <v>14</v>
      </c>
      <c r="AB10" s="57" t="s">
        <v>13</v>
      </c>
      <c r="AC10" s="56" t="s">
        <v>14</v>
      </c>
      <c r="AD10" s="57" t="s">
        <v>13</v>
      </c>
      <c r="AE10" s="56" t="s">
        <v>14</v>
      </c>
      <c r="AF10" s="57" t="s">
        <v>13</v>
      </c>
      <c r="AG10" s="56" t="s">
        <v>14</v>
      </c>
      <c r="AH10" s="57" t="s">
        <v>13</v>
      </c>
      <c r="AI10" s="58" t="s">
        <v>14</v>
      </c>
      <c r="AJ10" s="59" t="s">
        <v>13</v>
      </c>
      <c r="AK10" s="58" t="s">
        <v>14</v>
      </c>
      <c r="AL10" s="59" t="s">
        <v>13</v>
      </c>
      <c r="AM10" s="58" t="s">
        <v>14</v>
      </c>
      <c r="AN10" s="151"/>
      <c r="AO10" s="181"/>
      <c r="AP10" s="172"/>
      <c r="AQ10" s="151"/>
      <c r="AR10" s="156"/>
      <c r="AS10" s="163"/>
      <c r="AT10" s="163"/>
      <c r="AU10" s="165"/>
      <c r="AV10" s="162"/>
    </row>
    <row r="11" spans="1:48" ht="55.5" customHeight="1" thickBot="1">
      <c r="A11" s="70">
        <v>1</v>
      </c>
      <c r="B11" s="70">
        <v>2</v>
      </c>
      <c r="C11" s="71">
        <v>3</v>
      </c>
      <c r="D11" s="70">
        <v>4</v>
      </c>
      <c r="E11" s="62">
        <v>5</v>
      </c>
      <c r="F11" s="64">
        <v>6</v>
      </c>
      <c r="G11" s="71">
        <v>7</v>
      </c>
      <c r="H11" s="62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15</v>
      </c>
      <c r="P11" s="63">
        <v>16</v>
      </c>
      <c r="Q11" s="63">
        <v>17</v>
      </c>
      <c r="R11" s="63">
        <v>18</v>
      </c>
      <c r="S11" s="63">
        <v>19</v>
      </c>
      <c r="T11" s="63">
        <v>20</v>
      </c>
      <c r="U11" s="63">
        <v>21</v>
      </c>
      <c r="V11" s="63">
        <v>22</v>
      </c>
      <c r="W11" s="63">
        <v>23</v>
      </c>
      <c r="X11" s="63">
        <v>24</v>
      </c>
      <c r="Y11" s="63">
        <v>25</v>
      </c>
      <c r="Z11" s="63">
        <v>26</v>
      </c>
      <c r="AA11" s="63">
        <v>27</v>
      </c>
      <c r="AB11" s="63">
        <v>28</v>
      </c>
      <c r="AC11" s="63">
        <v>29</v>
      </c>
      <c r="AD11" s="63">
        <v>30</v>
      </c>
      <c r="AE11" s="63">
        <v>31</v>
      </c>
      <c r="AF11" s="63">
        <v>32</v>
      </c>
      <c r="AG11" s="63">
        <v>33</v>
      </c>
      <c r="AH11" s="63">
        <v>34</v>
      </c>
      <c r="AI11" s="76">
        <v>35</v>
      </c>
      <c r="AJ11" s="62">
        <v>36</v>
      </c>
      <c r="AK11" s="64">
        <v>37</v>
      </c>
      <c r="AL11" s="82">
        <v>38</v>
      </c>
      <c r="AM11" s="64">
        <v>39</v>
      </c>
      <c r="AN11" s="70">
        <v>40</v>
      </c>
      <c r="AO11" s="62">
        <v>41</v>
      </c>
      <c r="AP11" s="64">
        <v>42</v>
      </c>
      <c r="AQ11" s="71">
        <v>43</v>
      </c>
      <c r="AR11" s="82">
        <v>44</v>
      </c>
      <c r="AS11" s="63">
        <v>45</v>
      </c>
      <c r="AT11" s="63">
        <v>46</v>
      </c>
      <c r="AU11" s="76">
        <v>47</v>
      </c>
      <c r="AV11" s="71">
        <v>48</v>
      </c>
    </row>
    <row r="12" spans="1:48" s="4" customFormat="1" ht="67.5" customHeight="1" thickBot="1">
      <c r="A12" s="65">
        <v>1</v>
      </c>
      <c r="B12" s="66" t="s">
        <v>41</v>
      </c>
      <c r="C12" s="67">
        <v>12353.790999999997</v>
      </c>
      <c r="D12" s="67">
        <v>1005</v>
      </c>
      <c r="E12" s="68">
        <v>21854.5</v>
      </c>
      <c r="F12" s="69">
        <v>1778</v>
      </c>
      <c r="G12" s="105">
        <f t="shared" ref="G12:G27" si="0">D12/C12*100</f>
        <v>8.135154625814863</v>
      </c>
      <c r="H12" s="60">
        <v>162</v>
      </c>
      <c r="I12" s="61">
        <v>0</v>
      </c>
      <c r="J12" s="61">
        <v>53</v>
      </c>
      <c r="K12" s="61">
        <v>29</v>
      </c>
      <c r="L12" s="61">
        <v>35</v>
      </c>
      <c r="M12" s="61">
        <v>3</v>
      </c>
      <c r="N12" s="61">
        <v>0</v>
      </c>
      <c r="O12" s="61">
        <v>0</v>
      </c>
      <c r="P12" s="61">
        <v>0</v>
      </c>
      <c r="Q12" s="61">
        <v>0</v>
      </c>
      <c r="R12" s="61">
        <v>11</v>
      </c>
      <c r="S12" s="61">
        <v>9</v>
      </c>
      <c r="T12" s="61">
        <v>120</v>
      </c>
      <c r="U12" s="61">
        <v>74</v>
      </c>
      <c r="V12" s="61">
        <v>0</v>
      </c>
      <c r="W12" s="61">
        <v>0</v>
      </c>
      <c r="X12" s="61">
        <v>0</v>
      </c>
      <c r="Y12" s="61">
        <v>0</v>
      </c>
      <c r="Z12" s="61">
        <v>2078</v>
      </c>
      <c r="AA12" s="61">
        <v>414</v>
      </c>
      <c r="AB12" s="61">
        <v>0</v>
      </c>
      <c r="AC12" s="61">
        <v>0</v>
      </c>
      <c r="AD12" s="61">
        <v>0</v>
      </c>
      <c r="AE12" s="61">
        <v>0</v>
      </c>
      <c r="AF12" s="61">
        <v>50</v>
      </c>
      <c r="AG12" s="61">
        <v>50</v>
      </c>
      <c r="AH12" s="61">
        <v>48</v>
      </c>
      <c r="AI12" s="77">
        <v>48</v>
      </c>
      <c r="AJ12" s="85">
        <v>1431</v>
      </c>
      <c r="AK12" s="86">
        <v>115</v>
      </c>
      <c r="AL12" s="29">
        <f t="shared" ref="AL12:AL27" si="1">H12+J12+L12+N12+P12+R12+T12+V12+X12+Z12+AB12+AD12+AF12+AH12+AJ12</f>
        <v>3988</v>
      </c>
      <c r="AM12" s="10">
        <f t="shared" ref="AM12:AM27" si="2">I12+K12+M12+O12+Q12+S12+U12+W12+Y12+AA12+AC12+AE12+AG12+AI12+AK12</f>
        <v>742</v>
      </c>
      <c r="AN12" s="18">
        <f t="shared" ref="AN12:AN27" si="3">AM12/AL12*100</f>
        <v>18.605817452357069</v>
      </c>
      <c r="AO12" s="85"/>
      <c r="AP12" s="86"/>
      <c r="AQ12" s="99">
        <v>100</v>
      </c>
      <c r="AR12" s="60"/>
      <c r="AS12" s="61"/>
      <c r="AT12" s="61"/>
      <c r="AU12" s="77"/>
      <c r="AV12" s="102"/>
    </row>
    <row r="13" spans="1:48" s="4" customFormat="1" ht="67.5" customHeight="1" thickBot="1">
      <c r="A13" s="16">
        <v>2</v>
      </c>
      <c r="B13" s="23" t="s">
        <v>40</v>
      </c>
      <c r="C13" s="49">
        <v>876.798</v>
      </c>
      <c r="D13" s="49">
        <v>105.09700000000001</v>
      </c>
      <c r="E13" s="45">
        <v>838</v>
      </c>
      <c r="F13" s="26">
        <v>128</v>
      </c>
      <c r="G13" s="34">
        <f t="shared" si="0"/>
        <v>11.986455261074958</v>
      </c>
      <c r="H13" s="29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19</v>
      </c>
      <c r="Q13" s="10">
        <v>0</v>
      </c>
      <c r="R13" s="10">
        <v>0</v>
      </c>
      <c r="S13" s="10">
        <v>0</v>
      </c>
      <c r="T13" s="10">
        <v>45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158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44">
        <v>0</v>
      </c>
      <c r="AJ13" s="87">
        <v>7</v>
      </c>
      <c r="AK13" s="88">
        <v>0</v>
      </c>
      <c r="AL13" s="29">
        <f t="shared" si="1"/>
        <v>229</v>
      </c>
      <c r="AM13" s="10">
        <f t="shared" si="2"/>
        <v>0</v>
      </c>
      <c r="AN13" s="18">
        <v>0</v>
      </c>
      <c r="AO13" s="24">
        <v>7</v>
      </c>
      <c r="AP13" s="25"/>
      <c r="AQ13" s="99">
        <f t="shared" ref="AQ13:AQ27" si="4">AP13/AO13*100</f>
        <v>0</v>
      </c>
      <c r="AR13" s="29"/>
      <c r="AS13" s="10"/>
      <c r="AT13" s="10"/>
      <c r="AU13" s="44"/>
      <c r="AV13" s="52"/>
    </row>
    <row r="14" spans="1:48" s="20" customFormat="1" ht="67.5" customHeight="1" thickBot="1">
      <c r="A14" s="17">
        <v>3</v>
      </c>
      <c r="B14" s="23" t="s">
        <v>42</v>
      </c>
      <c r="C14" s="49">
        <v>12434.151000000002</v>
      </c>
      <c r="D14" s="49">
        <v>1598.202</v>
      </c>
      <c r="E14" s="45">
        <v>15649</v>
      </c>
      <c r="F14" s="26">
        <v>1924.9758161819993</v>
      </c>
      <c r="G14" s="34">
        <f t="shared" si="0"/>
        <v>12.853326294654133</v>
      </c>
      <c r="H14" s="29">
        <v>247</v>
      </c>
      <c r="I14" s="10">
        <v>24</v>
      </c>
      <c r="J14" s="10">
        <v>65</v>
      </c>
      <c r="K14" s="10">
        <v>24</v>
      </c>
      <c r="L14" s="10">
        <v>63</v>
      </c>
      <c r="M14" s="10">
        <v>10</v>
      </c>
      <c r="N14" s="10">
        <v>22</v>
      </c>
      <c r="O14" s="10">
        <v>20</v>
      </c>
      <c r="P14" s="10">
        <v>47</v>
      </c>
      <c r="Q14" s="10">
        <v>22</v>
      </c>
      <c r="R14" s="10">
        <v>19</v>
      </c>
      <c r="S14" s="10">
        <v>17</v>
      </c>
      <c r="T14" s="10">
        <v>51</v>
      </c>
      <c r="U14" s="10">
        <v>21</v>
      </c>
      <c r="V14" s="10">
        <v>0</v>
      </c>
      <c r="W14" s="10">
        <v>0</v>
      </c>
      <c r="X14" s="10">
        <v>18</v>
      </c>
      <c r="Y14" s="10">
        <v>1.5</v>
      </c>
      <c r="Z14" s="10">
        <v>1782</v>
      </c>
      <c r="AA14" s="10">
        <v>221</v>
      </c>
      <c r="AB14" s="10">
        <v>0</v>
      </c>
      <c r="AC14" s="10">
        <v>0</v>
      </c>
      <c r="AD14" s="10">
        <v>0</v>
      </c>
      <c r="AE14" s="10">
        <v>1</v>
      </c>
      <c r="AF14" s="10">
        <v>23</v>
      </c>
      <c r="AG14" s="10">
        <v>12</v>
      </c>
      <c r="AH14" s="10">
        <v>13</v>
      </c>
      <c r="AI14" s="44">
        <v>8</v>
      </c>
      <c r="AJ14" s="87">
        <v>2076</v>
      </c>
      <c r="AK14" s="88">
        <v>144</v>
      </c>
      <c r="AL14" s="29">
        <f t="shared" si="1"/>
        <v>4426</v>
      </c>
      <c r="AM14" s="10">
        <f t="shared" si="2"/>
        <v>525.5</v>
      </c>
      <c r="AN14" s="18">
        <f t="shared" si="3"/>
        <v>11.873023045639403</v>
      </c>
      <c r="AO14" s="87">
        <v>19.5</v>
      </c>
      <c r="AP14" s="88">
        <v>0.5</v>
      </c>
      <c r="AQ14" s="99">
        <f t="shared" si="4"/>
        <v>2.5641025641025639</v>
      </c>
      <c r="AR14" s="29">
        <v>1</v>
      </c>
      <c r="AS14" s="10">
        <v>1</v>
      </c>
      <c r="AT14" s="10">
        <v>1</v>
      </c>
      <c r="AU14" s="44">
        <v>1</v>
      </c>
      <c r="AV14" s="52"/>
    </row>
    <row r="15" spans="1:48" s="4" customFormat="1" ht="67.5" customHeight="1" thickBot="1">
      <c r="A15" s="16">
        <v>4</v>
      </c>
      <c r="B15" s="23" t="s">
        <v>43</v>
      </c>
      <c r="C15" s="50">
        <v>7358.2790000000005</v>
      </c>
      <c r="D15" s="50">
        <v>961.5</v>
      </c>
      <c r="E15" s="45">
        <v>11881</v>
      </c>
      <c r="F15" s="26">
        <v>1550</v>
      </c>
      <c r="G15" s="34">
        <f t="shared" si="0"/>
        <v>13.066914152072787</v>
      </c>
      <c r="H15" s="29">
        <v>140</v>
      </c>
      <c r="I15" s="10">
        <v>35</v>
      </c>
      <c r="J15" s="10">
        <v>80</v>
      </c>
      <c r="K15" s="10">
        <v>30</v>
      </c>
      <c r="L15" s="10">
        <v>15</v>
      </c>
      <c r="M15" s="10">
        <v>5</v>
      </c>
      <c r="N15" s="10">
        <v>20</v>
      </c>
      <c r="O15" s="10">
        <v>10</v>
      </c>
      <c r="P15" s="10">
        <v>47</v>
      </c>
      <c r="Q15" s="10">
        <v>33</v>
      </c>
      <c r="R15" s="10">
        <v>40</v>
      </c>
      <c r="S15" s="10">
        <v>40</v>
      </c>
      <c r="T15" s="10">
        <v>30</v>
      </c>
      <c r="U15" s="10">
        <v>20</v>
      </c>
      <c r="V15" s="10">
        <v>0</v>
      </c>
      <c r="W15" s="10">
        <v>0</v>
      </c>
      <c r="X15" s="10">
        <v>7</v>
      </c>
      <c r="Y15" s="10">
        <v>0</v>
      </c>
      <c r="Z15" s="10">
        <v>989</v>
      </c>
      <c r="AA15" s="10">
        <v>200</v>
      </c>
      <c r="AB15" s="10">
        <v>0</v>
      </c>
      <c r="AC15" s="10">
        <v>0</v>
      </c>
      <c r="AD15" s="10">
        <v>0</v>
      </c>
      <c r="AE15" s="10">
        <v>0</v>
      </c>
      <c r="AF15" s="10">
        <v>41</v>
      </c>
      <c r="AG15" s="10">
        <v>41</v>
      </c>
      <c r="AH15" s="10">
        <v>41</v>
      </c>
      <c r="AI15" s="44">
        <v>41</v>
      </c>
      <c r="AJ15" s="87">
        <v>405</v>
      </c>
      <c r="AK15" s="88">
        <v>50</v>
      </c>
      <c r="AL15" s="29">
        <f t="shared" si="1"/>
        <v>1855</v>
      </c>
      <c r="AM15" s="10">
        <f t="shared" si="2"/>
        <v>505</v>
      </c>
      <c r="AN15" s="18">
        <f t="shared" si="3"/>
        <v>27.223719676549869</v>
      </c>
      <c r="AO15" s="87">
        <v>7</v>
      </c>
      <c r="AP15" s="88"/>
      <c r="AQ15" s="99">
        <f t="shared" si="4"/>
        <v>0</v>
      </c>
      <c r="AR15" s="29"/>
      <c r="AS15" s="10"/>
      <c r="AT15" s="10"/>
      <c r="AU15" s="44"/>
      <c r="AV15" s="52"/>
    </row>
    <row r="16" spans="1:48" s="4" customFormat="1" ht="67.5" customHeight="1" thickBot="1">
      <c r="A16" s="16">
        <v>5</v>
      </c>
      <c r="B16" s="23" t="s">
        <v>44</v>
      </c>
      <c r="C16" s="49">
        <v>7267.7</v>
      </c>
      <c r="D16" s="49">
        <v>769.3</v>
      </c>
      <c r="E16" s="45">
        <v>5171</v>
      </c>
      <c r="F16" s="26">
        <v>537</v>
      </c>
      <c r="G16" s="34">
        <f t="shared" si="0"/>
        <v>10.585192013979663</v>
      </c>
      <c r="H16" s="30"/>
      <c r="I16" s="12"/>
      <c r="J16" s="12"/>
      <c r="K16" s="12"/>
      <c r="L16" s="12"/>
      <c r="M16" s="12"/>
      <c r="N16" s="12">
        <v>33</v>
      </c>
      <c r="O16" s="12">
        <v>33</v>
      </c>
      <c r="P16" s="12">
        <v>41</v>
      </c>
      <c r="Q16" s="12">
        <v>12</v>
      </c>
      <c r="R16" s="12"/>
      <c r="S16" s="12"/>
      <c r="T16" s="10">
        <v>19</v>
      </c>
      <c r="U16" s="10">
        <v>3</v>
      </c>
      <c r="V16" s="12"/>
      <c r="W16" s="12"/>
      <c r="X16" s="12">
        <v>20</v>
      </c>
      <c r="Y16" s="12">
        <v>1</v>
      </c>
      <c r="Z16" s="10"/>
      <c r="AA16" s="10"/>
      <c r="AB16" s="12"/>
      <c r="AC16" s="12"/>
      <c r="AD16" s="12"/>
      <c r="AE16" s="12"/>
      <c r="AF16" s="10"/>
      <c r="AG16" s="10"/>
      <c r="AH16" s="12"/>
      <c r="AI16" s="78"/>
      <c r="AJ16" s="87">
        <v>47</v>
      </c>
      <c r="AK16" s="88">
        <v>19</v>
      </c>
      <c r="AL16" s="29">
        <f t="shared" si="1"/>
        <v>160</v>
      </c>
      <c r="AM16" s="10">
        <f t="shared" si="2"/>
        <v>68</v>
      </c>
      <c r="AN16" s="18">
        <f t="shared" si="3"/>
        <v>42.5</v>
      </c>
      <c r="AO16" s="87">
        <v>18.5</v>
      </c>
      <c r="AP16" s="88">
        <v>1</v>
      </c>
      <c r="AQ16" s="99">
        <f t="shared" si="4"/>
        <v>5.4054054054054053</v>
      </c>
      <c r="AR16" s="29">
        <v>2</v>
      </c>
      <c r="AS16" s="10">
        <v>2</v>
      </c>
      <c r="AT16" s="10">
        <v>2</v>
      </c>
      <c r="AU16" s="44"/>
      <c r="AV16" s="52"/>
    </row>
    <row r="17" spans="1:48" s="4" customFormat="1" ht="67.5" customHeight="1" thickBot="1">
      <c r="A17" s="16">
        <v>6</v>
      </c>
      <c r="B17" s="23" t="s">
        <v>45</v>
      </c>
      <c r="C17" s="49">
        <v>8599.6740000000009</v>
      </c>
      <c r="D17" s="49">
        <v>1013.7399999999999</v>
      </c>
      <c r="E17" s="45">
        <v>1042</v>
      </c>
      <c r="F17" s="26">
        <v>1074.5</v>
      </c>
      <c r="G17" s="34">
        <f t="shared" si="0"/>
        <v>11.788121270643513</v>
      </c>
      <c r="H17" s="29">
        <v>254</v>
      </c>
      <c r="I17" s="10">
        <v>27</v>
      </c>
      <c r="J17" s="10">
        <v>14</v>
      </c>
      <c r="K17" s="10">
        <v>3</v>
      </c>
      <c r="L17" s="10">
        <v>15</v>
      </c>
      <c r="M17" s="10">
        <v>5</v>
      </c>
      <c r="N17" s="10">
        <v>14</v>
      </c>
      <c r="O17" s="10">
        <v>12</v>
      </c>
      <c r="P17" s="10">
        <v>8</v>
      </c>
      <c r="Q17" s="10">
        <v>5</v>
      </c>
      <c r="R17" s="10">
        <v>6</v>
      </c>
      <c r="S17" s="10">
        <v>4</v>
      </c>
      <c r="T17" s="10">
        <v>22</v>
      </c>
      <c r="U17" s="10">
        <v>12</v>
      </c>
      <c r="V17" s="10">
        <v>0</v>
      </c>
      <c r="W17" s="10">
        <v>0</v>
      </c>
      <c r="X17" s="11">
        <v>22</v>
      </c>
      <c r="Y17" s="11">
        <v>0</v>
      </c>
      <c r="Z17" s="10">
        <v>748</v>
      </c>
      <c r="AA17" s="10">
        <v>193</v>
      </c>
      <c r="AB17" s="10">
        <v>0</v>
      </c>
      <c r="AC17" s="10">
        <v>0</v>
      </c>
      <c r="AD17" s="10">
        <v>0</v>
      </c>
      <c r="AE17" s="10">
        <v>0</v>
      </c>
      <c r="AF17" s="10">
        <v>19</v>
      </c>
      <c r="AG17" s="10">
        <v>11</v>
      </c>
      <c r="AH17" s="10">
        <v>17</v>
      </c>
      <c r="AI17" s="44">
        <v>3</v>
      </c>
      <c r="AJ17" s="87">
        <v>237</v>
      </c>
      <c r="AK17" s="88">
        <v>50</v>
      </c>
      <c r="AL17" s="29">
        <f t="shared" si="1"/>
        <v>1376</v>
      </c>
      <c r="AM17" s="10">
        <f t="shared" si="2"/>
        <v>325</v>
      </c>
      <c r="AN17" s="18">
        <f t="shared" si="3"/>
        <v>23.619186046511629</v>
      </c>
      <c r="AO17" s="87">
        <v>8</v>
      </c>
      <c r="AP17" s="88"/>
      <c r="AQ17" s="99">
        <f t="shared" si="4"/>
        <v>0</v>
      </c>
      <c r="AR17" s="33"/>
      <c r="AS17" s="22"/>
      <c r="AT17" s="22"/>
      <c r="AU17" s="100"/>
      <c r="AV17" s="52"/>
    </row>
    <row r="18" spans="1:48" s="4" customFormat="1" ht="67.5" customHeight="1" thickBot="1">
      <c r="A18" s="16">
        <v>7</v>
      </c>
      <c r="B18" s="23" t="s">
        <v>46</v>
      </c>
      <c r="C18" s="49">
        <v>6628.5</v>
      </c>
      <c r="D18" s="49">
        <v>616.9</v>
      </c>
      <c r="E18" s="45">
        <v>7104.5</v>
      </c>
      <c r="F18" s="26">
        <v>707.5</v>
      </c>
      <c r="G18" s="34">
        <f t="shared" si="0"/>
        <v>9.3067813230746026</v>
      </c>
      <c r="H18" s="29">
        <v>16</v>
      </c>
      <c r="I18" s="10">
        <v>5</v>
      </c>
      <c r="J18" s="10">
        <v>29</v>
      </c>
      <c r="K18" s="10">
        <v>3</v>
      </c>
      <c r="L18" s="10">
        <v>14</v>
      </c>
      <c r="M18" s="10">
        <v>4</v>
      </c>
      <c r="N18" s="10">
        <v>10</v>
      </c>
      <c r="O18" s="10">
        <v>6</v>
      </c>
      <c r="P18" s="10">
        <v>14</v>
      </c>
      <c r="Q18" s="10">
        <v>11</v>
      </c>
      <c r="R18" s="10">
        <v>1</v>
      </c>
      <c r="S18" s="10">
        <v>1</v>
      </c>
      <c r="T18" s="10">
        <v>52</v>
      </c>
      <c r="U18" s="10">
        <v>36</v>
      </c>
      <c r="V18" s="10">
        <v>0</v>
      </c>
      <c r="W18" s="10">
        <v>0</v>
      </c>
      <c r="X18" s="11">
        <v>0</v>
      </c>
      <c r="Y18" s="11">
        <v>0</v>
      </c>
      <c r="Z18" s="10">
        <v>426</v>
      </c>
      <c r="AA18" s="10">
        <v>37</v>
      </c>
      <c r="AB18" s="10"/>
      <c r="AC18" s="10"/>
      <c r="AD18" s="10"/>
      <c r="AE18" s="10"/>
      <c r="AF18" s="10">
        <v>18</v>
      </c>
      <c r="AG18" s="10">
        <v>18</v>
      </c>
      <c r="AH18" s="10">
        <v>17</v>
      </c>
      <c r="AI18" s="44">
        <v>17</v>
      </c>
      <c r="AJ18" s="87">
        <v>4</v>
      </c>
      <c r="AK18" s="88">
        <v>1</v>
      </c>
      <c r="AL18" s="29">
        <f t="shared" si="1"/>
        <v>601</v>
      </c>
      <c r="AM18" s="10">
        <f t="shared" si="2"/>
        <v>139</v>
      </c>
      <c r="AN18" s="18">
        <f t="shared" si="3"/>
        <v>23.128119800332776</v>
      </c>
      <c r="AO18" s="87">
        <v>10</v>
      </c>
      <c r="AP18" s="88">
        <v>3</v>
      </c>
      <c r="AQ18" s="99">
        <f t="shared" si="4"/>
        <v>30</v>
      </c>
      <c r="AR18" s="29">
        <v>11</v>
      </c>
      <c r="AS18" s="10">
        <v>11</v>
      </c>
      <c r="AT18" s="10">
        <v>2</v>
      </c>
      <c r="AU18" s="44">
        <v>11</v>
      </c>
      <c r="AV18" s="52"/>
    </row>
    <row r="19" spans="1:48" s="4" customFormat="1" ht="67.5" customHeight="1" thickBot="1">
      <c r="A19" s="16">
        <v>8</v>
      </c>
      <c r="B19" s="23" t="s">
        <v>47</v>
      </c>
      <c r="C19" s="49">
        <v>5998.2529999999997</v>
      </c>
      <c r="D19" s="49">
        <v>689.33</v>
      </c>
      <c r="E19" s="45">
        <v>6530.5</v>
      </c>
      <c r="F19" s="26">
        <v>590</v>
      </c>
      <c r="G19" s="34">
        <f t="shared" si="0"/>
        <v>11.492179472923199</v>
      </c>
      <c r="H19" s="29">
        <v>64</v>
      </c>
      <c r="I19" s="10">
        <v>3</v>
      </c>
      <c r="J19" s="10">
        <v>7</v>
      </c>
      <c r="K19" s="10">
        <v>7</v>
      </c>
      <c r="L19" s="10">
        <v>20</v>
      </c>
      <c r="M19" s="10">
        <v>0</v>
      </c>
      <c r="N19" s="10">
        <v>45</v>
      </c>
      <c r="O19" s="10">
        <v>45</v>
      </c>
      <c r="P19" s="10">
        <v>8</v>
      </c>
      <c r="Q19" s="10">
        <v>7</v>
      </c>
      <c r="R19" s="10">
        <v>1</v>
      </c>
      <c r="S19" s="10">
        <v>0</v>
      </c>
      <c r="T19" s="10">
        <v>81</v>
      </c>
      <c r="U19" s="10">
        <v>57</v>
      </c>
      <c r="V19" s="10">
        <v>0</v>
      </c>
      <c r="W19" s="10">
        <v>0</v>
      </c>
      <c r="X19" s="10">
        <v>24</v>
      </c>
      <c r="Y19" s="10">
        <v>4</v>
      </c>
      <c r="Z19" s="10">
        <v>986</v>
      </c>
      <c r="AA19" s="10">
        <v>217</v>
      </c>
      <c r="AB19" s="10">
        <v>0</v>
      </c>
      <c r="AC19" s="10">
        <v>0</v>
      </c>
      <c r="AD19" s="10">
        <v>0</v>
      </c>
      <c r="AE19" s="10">
        <v>0</v>
      </c>
      <c r="AF19" s="10">
        <v>30</v>
      </c>
      <c r="AG19" s="10">
        <v>30</v>
      </c>
      <c r="AH19" s="10">
        <v>1</v>
      </c>
      <c r="AI19" s="44">
        <v>1</v>
      </c>
      <c r="AJ19" s="87">
        <v>287</v>
      </c>
      <c r="AK19" s="88">
        <v>154</v>
      </c>
      <c r="AL19" s="29">
        <f t="shared" si="1"/>
        <v>1554</v>
      </c>
      <c r="AM19" s="10">
        <f t="shared" si="2"/>
        <v>525</v>
      </c>
      <c r="AN19" s="18">
        <f t="shared" si="3"/>
        <v>33.783783783783782</v>
      </c>
      <c r="AO19" s="87">
        <v>48</v>
      </c>
      <c r="AP19" s="88">
        <v>5</v>
      </c>
      <c r="AQ19" s="99">
        <f t="shared" si="4"/>
        <v>10.416666666666668</v>
      </c>
      <c r="AR19" s="29">
        <v>26</v>
      </c>
      <c r="AS19" s="10">
        <v>11</v>
      </c>
      <c r="AT19" s="10">
        <v>11</v>
      </c>
      <c r="AU19" s="44">
        <v>10</v>
      </c>
      <c r="AV19" s="52"/>
    </row>
    <row r="20" spans="1:48" s="4" customFormat="1" ht="67.5" customHeight="1" thickBot="1">
      <c r="A20" s="16">
        <v>9</v>
      </c>
      <c r="B20" s="23" t="s">
        <v>48</v>
      </c>
      <c r="C20" s="51">
        <v>6703.8489999999993</v>
      </c>
      <c r="D20" s="51">
        <v>535.08400000000006</v>
      </c>
      <c r="E20" s="46">
        <v>8060</v>
      </c>
      <c r="F20" s="27">
        <v>578.5</v>
      </c>
      <c r="G20" s="34">
        <f t="shared" si="0"/>
        <v>7.9817430255365256</v>
      </c>
      <c r="H20" s="31">
        <v>108</v>
      </c>
      <c r="I20" s="17">
        <v>0</v>
      </c>
      <c r="J20" s="17">
        <v>24</v>
      </c>
      <c r="K20" s="17">
        <v>19</v>
      </c>
      <c r="L20" s="17">
        <v>40</v>
      </c>
      <c r="M20" s="17">
        <v>16</v>
      </c>
      <c r="N20" s="17">
        <v>29</v>
      </c>
      <c r="O20" s="17">
        <v>10</v>
      </c>
      <c r="P20" s="17">
        <v>17</v>
      </c>
      <c r="Q20" s="17">
        <v>6</v>
      </c>
      <c r="R20" s="17">
        <v>17</v>
      </c>
      <c r="S20" s="17">
        <v>13</v>
      </c>
      <c r="T20" s="17">
        <v>28</v>
      </c>
      <c r="U20" s="17">
        <v>18</v>
      </c>
      <c r="V20" s="17">
        <v>0</v>
      </c>
      <c r="W20" s="17">
        <v>0</v>
      </c>
      <c r="X20" s="17">
        <v>1.5</v>
      </c>
      <c r="Y20" s="17">
        <v>0</v>
      </c>
      <c r="Z20" s="17">
        <v>520</v>
      </c>
      <c r="AA20" s="17">
        <v>99</v>
      </c>
      <c r="AB20" s="17">
        <v>0</v>
      </c>
      <c r="AC20" s="17">
        <v>0</v>
      </c>
      <c r="AD20" s="17">
        <v>0</v>
      </c>
      <c r="AE20" s="17">
        <v>0</v>
      </c>
      <c r="AF20" s="17">
        <v>41</v>
      </c>
      <c r="AG20" s="17">
        <v>41</v>
      </c>
      <c r="AH20" s="17">
        <v>41</v>
      </c>
      <c r="AI20" s="23">
        <v>41</v>
      </c>
      <c r="AJ20" s="89">
        <v>412</v>
      </c>
      <c r="AK20" s="90">
        <v>79</v>
      </c>
      <c r="AL20" s="29">
        <f t="shared" si="1"/>
        <v>1278.5</v>
      </c>
      <c r="AM20" s="10">
        <f t="shared" si="2"/>
        <v>342</v>
      </c>
      <c r="AN20" s="18">
        <f t="shared" si="3"/>
        <v>26.750097770825189</v>
      </c>
      <c r="AO20" s="89">
        <v>8.5</v>
      </c>
      <c r="AP20" s="90">
        <v>2.5</v>
      </c>
      <c r="AQ20" s="99">
        <f t="shared" si="4"/>
        <v>29.411764705882355</v>
      </c>
      <c r="AR20" s="31">
        <v>4</v>
      </c>
      <c r="AS20" s="17">
        <v>4</v>
      </c>
      <c r="AT20" s="17">
        <v>4</v>
      </c>
      <c r="AU20" s="23">
        <v>4</v>
      </c>
      <c r="AV20" s="103"/>
    </row>
    <row r="21" spans="1:48" s="4" customFormat="1" ht="67.5" customHeight="1" thickBot="1">
      <c r="A21" s="16">
        <v>10</v>
      </c>
      <c r="B21" s="23" t="s">
        <v>49</v>
      </c>
      <c r="C21" s="49">
        <v>6911.1559999999999</v>
      </c>
      <c r="D21" s="49">
        <v>1174.896</v>
      </c>
      <c r="E21" s="45">
        <v>10413</v>
      </c>
      <c r="F21" s="26">
        <v>1458</v>
      </c>
      <c r="G21" s="34">
        <f t="shared" si="0"/>
        <v>16.999992475933116</v>
      </c>
      <c r="H21" s="29">
        <v>15</v>
      </c>
      <c r="I21" s="10">
        <v>3</v>
      </c>
      <c r="J21" s="10">
        <v>46</v>
      </c>
      <c r="K21" s="10">
        <v>24</v>
      </c>
      <c r="L21" s="10">
        <v>30</v>
      </c>
      <c r="M21" s="10">
        <v>10</v>
      </c>
      <c r="N21" s="10">
        <v>12</v>
      </c>
      <c r="O21" s="10">
        <v>3</v>
      </c>
      <c r="P21" s="10">
        <v>29</v>
      </c>
      <c r="Q21" s="10">
        <v>10</v>
      </c>
      <c r="R21" s="10">
        <v>3</v>
      </c>
      <c r="S21" s="10">
        <v>0</v>
      </c>
      <c r="T21" s="10">
        <v>31</v>
      </c>
      <c r="U21" s="10">
        <v>26</v>
      </c>
      <c r="V21" s="10"/>
      <c r="W21" s="10"/>
      <c r="X21" s="11">
        <v>14</v>
      </c>
      <c r="Y21" s="10">
        <v>2</v>
      </c>
      <c r="Z21" s="10">
        <v>803</v>
      </c>
      <c r="AA21" s="10">
        <v>351</v>
      </c>
      <c r="AB21" s="10"/>
      <c r="AC21" s="10"/>
      <c r="AD21" s="10"/>
      <c r="AE21" s="10"/>
      <c r="AF21" s="10">
        <v>30</v>
      </c>
      <c r="AG21" s="10">
        <v>28</v>
      </c>
      <c r="AH21" s="10"/>
      <c r="AI21" s="44"/>
      <c r="AJ21" s="87">
        <v>636</v>
      </c>
      <c r="AK21" s="88">
        <v>406</v>
      </c>
      <c r="AL21" s="29">
        <f t="shared" si="1"/>
        <v>1649</v>
      </c>
      <c r="AM21" s="10">
        <f t="shared" si="2"/>
        <v>863</v>
      </c>
      <c r="AN21" s="18">
        <f t="shared" si="3"/>
        <v>52.334748332322626</v>
      </c>
      <c r="AO21" s="87">
        <v>14</v>
      </c>
      <c r="AP21" s="88">
        <v>2</v>
      </c>
      <c r="AQ21" s="99">
        <f t="shared" si="4"/>
        <v>14.285714285714285</v>
      </c>
      <c r="AR21" s="29">
        <v>4</v>
      </c>
      <c r="AS21" s="10">
        <v>4</v>
      </c>
      <c r="AT21" s="10">
        <v>4</v>
      </c>
      <c r="AU21" s="44"/>
      <c r="AV21" s="52"/>
    </row>
    <row r="22" spans="1:48" s="4" customFormat="1" ht="67.5" customHeight="1" thickBot="1">
      <c r="A22" s="16">
        <v>11</v>
      </c>
      <c r="B22" s="23" t="s">
        <v>50</v>
      </c>
      <c r="C22" s="52">
        <v>7200.8579999999993</v>
      </c>
      <c r="D22" s="52">
        <v>679.57800000000009</v>
      </c>
      <c r="E22" s="45">
        <v>6352</v>
      </c>
      <c r="F22" s="26">
        <v>581</v>
      </c>
      <c r="G22" s="34">
        <f t="shared" si="0"/>
        <v>9.4374587028379135</v>
      </c>
      <c r="H22" s="32">
        <v>89</v>
      </c>
      <c r="I22" s="19">
        <v>1</v>
      </c>
      <c r="J22" s="19">
        <v>6</v>
      </c>
      <c r="K22" s="19">
        <v>0</v>
      </c>
      <c r="L22" s="19">
        <v>17</v>
      </c>
      <c r="M22" s="19">
        <v>1</v>
      </c>
      <c r="N22" s="19">
        <v>6</v>
      </c>
      <c r="O22" s="19">
        <v>4</v>
      </c>
      <c r="P22" s="19">
        <v>28</v>
      </c>
      <c r="Q22" s="19">
        <v>2</v>
      </c>
      <c r="R22" s="19">
        <v>6</v>
      </c>
      <c r="S22" s="19">
        <v>2</v>
      </c>
      <c r="T22" s="19">
        <v>24</v>
      </c>
      <c r="U22" s="19">
        <v>11</v>
      </c>
      <c r="V22" s="19">
        <v>0</v>
      </c>
      <c r="W22" s="19">
        <v>0</v>
      </c>
      <c r="X22" s="11">
        <v>6.5</v>
      </c>
      <c r="Y22" s="11">
        <v>0</v>
      </c>
      <c r="Z22" s="19">
        <v>2801</v>
      </c>
      <c r="AA22" s="19">
        <v>192</v>
      </c>
      <c r="AB22" s="19">
        <v>0</v>
      </c>
      <c r="AC22" s="19">
        <v>0</v>
      </c>
      <c r="AD22" s="19">
        <v>0</v>
      </c>
      <c r="AE22" s="19">
        <v>0</v>
      </c>
      <c r="AF22" s="19">
        <v>9</v>
      </c>
      <c r="AG22" s="19">
        <v>9</v>
      </c>
      <c r="AH22" s="19">
        <v>5</v>
      </c>
      <c r="AI22" s="79">
        <v>4</v>
      </c>
      <c r="AJ22" s="91">
        <v>2418</v>
      </c>
      <c r="AK22" s="92">
        <v>51</v>
      </c>
      <c r="AL22" s="29">
        <f t="shared" si="1"/>
        <v>5415.5</v>
      </c>
      <c r="AM22" s="10">
        <f t="shared" si="2"/>
        <v>277</v>
      </c>
      <c r="AN22" s="18">
        <f t="shared" si="3"/>
        <v>5.11494783491829</v>
      </c>
      <c r="AO22" s="95">
        <v>25.5</v>
      </c>
      <c r="AP22" s="96">
        <v>4</v>
      </c>
      <c r="AQ22" s="99">
        <f t="shared" si="4"/>
        <v>15.686274509803921</v>
      </c>
      <c r="AR22" s="32">
        <v>5</v>
      </c>
      <c r="AS22" s="19">
        <v>1</v>
      </c>
      <c r="AT22" s="19">
        <v>1</v>
      </c>
      <c r="AU22" s="79">
        <v>1</v>
      </c>
      <c r="AV22" s="50"/>
    </row>
    <row r="23" spans="1:48" s="4" customFormat="1" ht="67.5" customHeight="1" thickBot="1">
      <c r="A23" s="16">
        <v>12</v>
      </c>
      <c r="B23" s="23" t="s">
        <v>51</v>
      </c>
      <c r="C23" s="50">
        <v>8566.0220000000008</v>
      </c>
      <c r="D23" s="50">
        <v>500.9</v>
      </c>
      <c r="E23" s="45">
        <v>3007</v>
      </c>
      <c r="F23" s="26">
        <v>625</v>
      </c>
      <c r="G23" s="34">
        <f t="shared" si="0"/>
        <v>5.8475217551390823</v>
      </c>
      <c r="H23" s="29">
        <v>316</v>
      </c>
      <c r="I23" s="10">
        <v>20</v>
      </c>
      <c r="J23" s="10">
        <v>9</v>
      </c>
      <c r="K23" s="10">
        <v>4</v>
      </c>
      <c r="L23" s="10">
        <v>3</v>
      </c>
      <c r="M23" s="10">
        <v>3</v>
      </c>
      <c r="N23" s="10">
        <v>50</v>
      </c>
      <c r="O23" s="10">
        <v>0</v>
      </c>
      <c r="P23" s="10">
        <v>90</v>
      </c>
      <c r="Q23" s="10">
        <v>8</v>
      </c>
      <c r="R23" s="10">
        <v>0</v>
      </c>
      <c r="S23" s="10">
        <v>0</v>
      </c>
      <c r="T23" s="10">
        <v>4</v>
      </c>
      <c r="U23" s="10">
        <v>2</v>
      </c>
      <c r="V23" s="10">
        <v>0</v>
      </c>
      <c r="W23" s="10">
        <v>0</v>
      </c>
      <c r="X23" s="10">
        <v>8</v>
      </c>
      <c r="Y23" s="10">
        <v>0</v>
      </c>
      <c r="Z23" s="10">
        <v>1736</v>
      </c>
      <c r="AA23" s="10">
        <v>84</v>
      </c>
      <c r="AB23" s="10">
        <v>0</v>
      </c>
      <c r="AC23" s="10">
        <v>0</v>
      </c>
      <c r="AD23" s="10">
        <v>0</v>
      </c>
      <c r="AE23" s="10">
        <v>0</v>
      </c>
      <c r="AF23" s="10">
        <v>21</v>
      </c>
      <c r="AG23" s="10">
        <v>17</v>
      </c>
      <c r="AH23" s="10">
        <v>13</v>
      </c>
      <c r="AI23" s="44">
        <v>12</v>
      </c>
      <c r="AJ23" s="87">
        <v>2485</v>
      </c>
      <c r="AK23" s="88">
        <v>94</v>
      </c>
      <c r="AL23" s="29">
        <f t="shared" si="1"/>
        <v>4735</v>
      </c>
      <c r="AM23" s="10">
        <f t="shared" si="2"/>
        <v>244</v>
      </c>
      <c r="AN23" s="18">
        <f t="shared" si="3"/>
        <v>5.1531151003167901</v>
      </c>
      <c r="AO23" s="87">
        <v>21</v>
      </c>
      <c r="AP23" s="88">
        <v>12.5</v>
      </c>
      <c r="AQ23" s="99">
        <f t="shared" si="4"/>
        <v>59.523809523809526</v>
      </c>
      <c r="AR23" s="29">
        <v>11</v>
      </c>
      <c r="AS23" s="10">
        <v>2</v>
      </c>
      <c r="AT23" s="10">
        <v>1</v>
      </c>
      <c r="AU23" s="44">
        <v>1</v>
      </c>
      <c r="AV23" s="52"/>
    </row>
    <row r="24" spans="1:48" s="4" customFormat="1" ht="67.5" customHeight="1" thickBot="1">
      <c r="A24" s="16">
        <v>13</v>
      </c>
      <c r="B24" s="23" t="s">
        <v>52</v>
      </c>
      <c r="C24" s="49">
        <v>3395.04</v>
      </c>
      <c r="D24" s="49">
        <v>51.847999999999999</v>
      </c>
      <c r="E24" s="45">
        <v>9943</v>
      </c>
      <c r="F24" s="26">
        <v>97</v>
      </c>
      <c r="G24" s="34">
        <f t="shared" si="0"/>
        <v>1.527169046609171</v>
      </c>
      <c r="H24" s="29">
        <v>6</v>
      </c>
      <c r="I24" s="10">
        <v>0</v>
      </c>
      <c r="J24" s="10">
        <v>10</v>
      </c>
      <c r="K24" s="10">
        <v>0</v>
      </c>
      <c r="L24" s="10">
        <v>1</v>
      </c>
      <c r="M24" s="10">
        <v>0</v>
      </c>
      <c r="N24" s="10">
        <v>0</v>
      </c>
      <c r="O24" s="10">
        <v>0</v>
      </c>
      <c r="P24" s="10">
        <v>4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12</v>
      </c>
      <c r="Y24" s="10">
        <v>0</v>
      </c>
      <c r="Z24" s="10">
        <v>88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44">
        <v>0</v>
      </c>
      <c r="AJ24" s="87">
        <v>57</v>
      </c>
      <c r="AK24" s="88">
        <v>0</v>
      </c>
      <c r="AL24" s="29">
        <f t="shared" si="1"/>
        <v>178</v>
      </c>
      <c r="AM24" s="10">
        <f t="shared" si="2"/>
        <v>0</v>
      </c>
      <c r="AN24" s="18">
        <f t="shared" si="3"/>
        <v>0</v>
      </c>
      <c r="AO24" s="87"/>
      <c r="AP24" s="88"/>
      <c r="AQ24" s="99">
        <v>100</v>
      </c>
      <c r="AR24" s="29"/>
      <c r="AS24" s="10"/>
      <c r="AT24" s="10"/>
      <c r="AU24" s="44"/>
      <c r="AV24" s="52"/>
    </row>
    <row r="25" spans="1:48" s="4" customFormat="1" ht="67.5" customHeight="1" thickBot="1">
      <c r="A25" s="16">
        <v>14</v>
      </c>
      <c r="B25" s="23" t="s">
        <v>53</v>
      </c>
      <c r="C25" s="53">
        <v>4370.4489999999996</v>
      </c>
      <c r="D25" s="53">
        <v>666.16899999999998</v>
      </c>
      <c r="E25" s="47">
        <v>7960</v>
      </c>
      <c r="F25" s="28">
        <v>975</v>
      </c>
      <c r="G25" s="34">
        <f t="shared" si="0"/>
        <v>15.242575762810642</v>
      </c>
      <c r="H25" s="31">
        <v>233</v>
      </c>
      <c r="I25" s="17">
        <v>25</v>
      </c>
      <c r="J25" s="17">
        <v>15</v>
      </c>
      <c r="K25" s="17">
        <v>2</v>
      </c>
      <c r="L25" s="17">
        <v>4</v>
      </c>
      <c r="M25" s="17">
        <v>4</v>
      </c>
      <c r="N25" s="17">
        <v>17</v>
      </c>
      <c r="O25" s="17">
        <v>15</v>
      </c>
      <c r="P25" s="17">
        <v>48</v>
      </c>
      <c r="Q25" s="17">
        <v>22</v>
      </c>
      <c r="R25" s="17">
        <v>41</v>
      </c>
      <c r="S25" s="17">
        <v>34</v>
      </c>
      <c r="T25" s="17">
        <v>83</v>
      </c>
      <c r="U25" s="17">
        <v>44</v>
      </c>
      <c r="V25" s="17">
        <v>0</v>
      </c>
      <c r="W25" s="17">
        <v>0</v>
      </c>
      <c r="X25" s="17">
        <v>3</v>
      </c>
      <c r="Y25" s="17">
        <v>0</v>
      </c>
      <c r="Z25" s="17">
        <v>1430</v>
      </c>
      <c r="AA25" s="17">
        <v>76</v>
      </c>
      <c r="AB25" s="17">
        <v>0</v>
      </c>
      <c r="AC25" s="17">
        <v>0</v>
      </c>
      <c r="AD25" s="17">
        <v>0</v>
      </c>
      <c r="AE25" s="17">
        <v>0</v>
      </c>
      <c r="AF25" s="17">
        <v>8</v>
      </c>
      <c r="AG25" s="17">
        <v>5</v>
      </c>
      <c r="AH25" s="17">
        <v>16</v>
      </c>
      <c r="AI25" s="23">
        <v>16</v>
      </c>
      <c r="AJ25" s="89">
        <v>1302</v>
      </c>
      <c r="AK25" s="90">
        <v>148</v>
      </c>
      <c r="AL25" s="29">
        <f t="shared" si="1"/>
        <v>3200</v>
      </c>
      <c r="AM25" s="10">
        <f t="shared" si="2"/>
        <v>391</v>
      </c>
      <c r="AN25" s="18">
        <f t="shared" si="3"/>
        <v>12.21875</v>
      </c>
      <c r="AO25" s="89">
        <v>3</v>
      </c>
      <c r="AP25" s="90"/>
      <c r="AQ25" s="99">
        <f t="shared" si="4"/>
        <v>0</v>
      </c>
      <c r="AR25" s="31"/>
      <c r="AS25" s="17"/>
      <c r="AT25" s="17"/>
      <c r="AU25" s="23"/>
      <c r="AV25" s="103"/>
    </row>
    <row r="26" spans="1:48" s="4" customFormat="1" ht="67.5" customHeight="1" thickBot="1">
      <c r="A26" s="16">
        <v>15</v>
      </c>
      <c r="B26" s="23" t="s">
        <v>54</v>
      </c>
      <c r="C26" s="53">
        <v>4717.3280000000004</v>
      </c>
      <c r="D26" s="53">
        <v>4409.0439999999999</v>
      </c>
      <c r="E26" s="45">
        <v>4760</v>
      </c>
      <c r="F26" s="26">
        <v>4427</v>
      </c>
      <c r="G26" s="34">
        <f t="shared" si="0"/>
        <v>93.464859768072088</v>
      </c>
      <c r="H26" s="29">
        <v>1008</v>
      </c>
      <c r="I26" s="10">
        <v>366</v>
      </c>
      <c r="J26" s="10">
        <v>357</v>
      </c>
      <c r="K26" s="10">
        <v>161</v>
      </c>
      <c r="L26" s="11">
        <v>204</v>
      </c>
      <c r="M26" s="11">
        <v>74</v>
      </c>
      <c r="N26" s="10">
        <v>168</v>
      </c>
      <c r="O26" s="10">
        <v>62</v>
      </c>
      <c r="P26" s="10">
        <v>285</v>
      </c>
      <c r="Q26" s="10">
        <v>161</v>
      </c>
      <c r="R26" s="10">
        <v>139</v>
      </c>
      <c r="S26" s="10">
        <v>98</v>
      </c>
      <c r="T26" s="10">
        <v>63</v>
      </c>
      <c r="U26" s="10">
        <v>62</v>
      </c>
      <c r="V26" s="10">
        <v>0</v>
      </c>
      <c r="W26" s="11">
        <v>0</v>
      </c>
      <c r="X26" s="11">
        <v>67.5</v>
      </c>
      <c r="Y26" s="11">
        <v>4.5</v>
      </c>
      <c r="Z26" s="10">
        <v>4687</v>
      </c>
      <c r="AA26" s="10">
        <v>1863</v>
      </c>
      <c r="AB26" s="10">
        <v>4</v>
      </c>
      <c r="AC26" s="10">
        <v>4</v>
      </c>
      <c r="AD26" s="10">
        <v>0</v>
      </c>
      <c r="AE26" s="10">
        <v>0</v>
      </c>
      <c r="AF26" s="10">
        <v>564</v>
      </c>
      <c r="AG26" s="10">
        <v>306</v>
      </c>
      <c r="AH26" s="10">
        <v>3</v>
      </c>
      <c r="AI26" s="44">
        <v>3</v>
      </c>
      <c r="AJ26" s="87">
        <v>5399</v>
      </c>
      <c r="AK26" s="88">
        <v>3082</v>
      </c>
      <c r="AL26" s="29">
        <f t="shared" si="1"/>
        <v>12948.5</v>
      </c>
      <c r="AM26" s="10">
        <f t="shared" si="2"/>
        <v>6246.5</v>
      </c>
      <c r="AN26" s="18">
        <f t="shared" si="3"/>
        <v>48.241109008765491</v>
      </c>
      <c r="AO26" s="87">
        <v>67.5</v>
      </c>
      <c r="AP26" s="88">
        <v>2.5</v>
      </c>
      <c r="AQ26" s="99">
        <f t="shared" si="4"/>
        <v>3.7037037037037033</v>
      </c>
      <c r="AR26" s="29"/>
      <c r="AS26" s="10"/>
      <c r="AT26" s="10"/>
      <c r="AU26" s="44"/>
      <c r="AV26" s="52"/>
    </row>
    <row r="27" spans="1:48" s="21" customFormat="1" ht="67.5" customHeight="1" thickBot="1">
      <c r="A27" s="35">
        <v>16</v>
      </c>
      <c r="B27" s="36" t="s">
        <v>55</v>
      </c>
      <c r="C27" s="54">
        <v>5251.6539999999995</v>
      </c>
      <c r="D27" s="54">
        <v>699.22499999999991</v>
      </c>
      <c r="E27" s="48">
        <v>4935</v>
      </c>
      <c r="F27" s="37">
        <v>733</v>
      </c>
      <c r="G27" s="34">
        <f t="shared" si="0"/>
        <v>13.314376765872238</v>
      </c>
      <c r="H27" s="38">
        <v>232</v>
      </c>
      <c r="I27" s="39">
        <v>21</v>
      </c>
      <c r="J27" s="39">
        <v>69</v>
      </c>
      <c r="K27" s="39">
        <v>69</v>
      </c>
      <c r="L27" s="39">
        <v>249</v>
      </c>
      <c r="M27" s="39">
        <v>0</v>
      </c>
      <c r="N27" s="39">
        <v>19</v>
      </c>
      <c r="O27" s="39">
        <v>0</v>
      </c>
      <c r="P27" s="39">
        <v>33</v>
      </c>
      <c r="Q27" s="39">
        <v>33</v>
      </c>
      <c r="R27" s="39">
        <v>32</v>
      </c>
      <c r="S27" s="39">
        <v>23</v>
      </c>
      <c r="T27" s="39">
        <v>21</v>
      </c>
      <c r="U27" s="39">
        <v>21</v>
      </c>
      <c r="V27" s="39">
        <v>0</v>
      </c>
      <c r="W27" s="39">
        <v>0</v>
      </c>
      <c r="X27" s="39">
        <v>70</v>
      </c>
      <c r="Y27" s="39">
        <v>8</v>
      </c>
      <c r="Z27" s="39">
        <v>577</v>
      </c>
      <c r="AA27" s="39">
        <v>62</v>
      </c>
      <c r="AB27" s="39">
        <v>0</v>
      </c>
      <c r="AC27" s="39">
        <v>0</v>
      </c>
      <c r="AD27" s="39">
        <v>0</v>
      </c>
      <c r="AE27" s="39">
        <v>0</v>
      </c>
      <c r="AF27" s="39">
        <v>51</v>
      </c>
      <c r="AG27" s="39">
        <v>51</v>
      </c>
      <c r="AH27" s="39">
        <v>51</v>
      </c>
      <c r="AI27" s="80">
        <v>51</v>
      </c>
      <c r="AJ27" s="93">
        <v>548</v>
      </c>
      <c r="AK27" s="94">
        <v>186</v>
      </c>
      <c r="AL27" s="29">
        <f t="shared" si="1"/>
        <v>1952</v>
      </c>
      <c r="AM27" s="10">
        <f t="shared" si="2"/>
        <v>525</v>
      </c>
      <c r="AN27" s="18">
        <f t="shared" si="3"/>
        <v>26.895491803278688</v>
      </c>
      <c r="AO27" s="97">
        <v>19</v>
      </c>
      <c r="AP27" s="98"/>
      <c r="AQ27" s="99">
        <f t="shared" si="4"/>
        <v>0</v>
      </c>
      <c r="AR27" s="83"/>
      <c r="AS27" s="40"/>
      <c r="AT27" s="40"/>
      <c r="AU27" s="101"/>
      <c r="AV27" s="104"/>
    </row>
    <row r="28" spans="1:48" s="5" customFormat="1" ht="61.5" customHeight="1" thickBot="1">
      <c r="A28" s="182" t="s">
        <v>12</v>
      </c>
      <c r="B28" s="183"/>
      <c r="C28" s="43">
        <f>SUM(C12:C27)</f>
        <v>108633.50199999996</v>
      </c>
      <c r="D28" s="41">
        <f>SUM(D12:D27)</f>
        <v>15475.812999999998</v>
      </c>
      <c r="E28" s="72">
        <f>SUM(E12:E27)</f>
        <v>125500.5</v>
      </c>
      <c r="F28" s="73">
        <f>SUM(F12:F27)</f>
        <v>17764.475816181999</v>
      </c>
      <c r="G28" s="74">
        <f>D28/C28*100</f>
        <v>14.245893499778736</v>
      </c>
      <c r="H28" s="72">
        <f t="shared" ref="H28:AM28" si="5">SUM(H12:H27)</f>
        <v>2890</v>
      </c>
      <c r="I28" s="75">
        <f t="shared" si="5"/>
        <v>530</v>
      </c>
      <c r="J28" s="75">
        <f t="shared" si="5"/>
        <v>784</v>
      </c>
      <c r="K28" s="75">
        <f t="shared" si="5"/>
        <v>375</v>
      </c>
      <c r="L28" s="75">
        <f t="shared" si="5"/>
        <v>710</v>
      </c>
      <c r="M28" s="75">
        <f t="shared" si="5"/>
        <v>135</v>
      </c>
      <c r="N28" s="75">
        <f t="shared" si="5"/>
        <v>445</v>
      </c>
      <c r="O28" s="75">
        <f t="shared" si="5"/>
        <v>220</v>
      </c>
      <c r="P28" s="75">
        <f t="shared" si="5"/>
        <v>718</v>
      </c>
      <c r="Q28" s="75">
        <f t="shared" si="5"/>
        <v>332</v>
      </c>
      <c r="R28" s="75">
        <f t="shared" si="5"/>
        <v>316</v>
      </c>
      <c r="S28" s="75">
        <f t="shared" si="5"/>
        <v>241</v>
      </c>
      <c r="T28" s="75">
        <f t="shared" si="5"/>
        <v>674</v>
      </c>
      <c r="U28" s="75">
        <f t="shared" si="5"/>
        <v>407</v>
      </c>
      <c r="V28" s="75">
        <f t="shared" si="5"/>
        <v>0</v>
      </c>
      <c r="W28" s="75">
        <f t="shared" si="5"/>
        <v>0</v>
      </c>
      <c r="X28" s="75">
        <f t="shared" si="5"/>
        <v>273.5</v>
      </c>
      <c r="Y28" s="75">
        <f t="shared" si="5"/>
        <v>21</v>
      </c>
      <c r="Z28" s="75">
        <f t="shared" si="5"/>
        <v>19809</v>
      </c>
      <c r="AA28" s="75">
        <f t="shared" si="5"/>
        <v>4009</v>
      </c>
      <c r="AB28" s="75">
        <f t="shared" si="5"/>
        <v>4</v>
      </c>
      <c r="AC28" s="75">
        <f t="shared" si="5"/>
        <v>4</v>
      </c>
      <c r="AD28" s="75">
        <f t="shared" si="5"/>
        <v>0</v>
      </c>
      <c r="AE28" s="75">
        <f t="shared" si="5"/>
        <v>1</v>
      </c>
      <c r="AF28" s="75">
        <f t="shared" si="5"/>
        <v>905</v>
      </c>
      <c r="AG28" s="75">
        <f t="shared" si="5"/>
        <v>619</v>
      </c>
      <c r="AH28" s="75">
        <f t="shared" si="5"/>
        <v>266</v>
      </c>
      <c r="AI28" s="81">
        <f t="shared" si="5"/>
        <v>245</v>
      </c>
      <c r="AJ28" s="72">
        <f t="shared" si="5"/>
        <v>17751</v>
      </c>
      <c r="AK28" s="73">
        <f t="shared" si="5"/>
        <v>4579</v>
      </c>
      <c r="AL28" s="84">
        <f t="shared" si="5"/>
        <v>45545.5</v>
      </c>
      <c r="AM28" s="73">
        <f t="shared" si="5"/>
        <v>11718</v>
      </c>
      <c r="AN28" s="42">
        <f>AM28/AL28*100</f>
        <v>25.728118035810343</v>
      </c>
      <c r="AO28" s="72">
        <f>SUM(AO12:AO27)</f>
        <v>276.5</v>
      </c>
      <c r="AP28" s="73">
        <f>SUM(AP12:AP27)</f>
        <v>33</v>
      </c>
      <c r="AQ28" s="43">
        <f>AP28/AO28*100</f>
        <v>11.934900542495479</v>
      </c>
      <c r="AR28" s="42">
        <f>SUM(AR12:AR27)</f>
        <v>64</v>
      </c>
      <c r="AS28" s="41">
        <f>SUM(AS12:AS27)</f>
        <v>36</v>
      </c>
      <c r="AT28" s="41">
        <f>SUM(AT12:AT27)</f>
        <v>26</v>
      </c>
      <c r="AU28" s="41">
        <f>SUM(AU12:AU27)</f>
        <v>28</v>
      </c>
      <c r="AV28" s="43">
        <f>SUM(AV12:AV27)</f>
        <v>0</v>
      </c>
    </row>
    <row r="29" spans="1:48" s="4" customFormat="1"/>
    <row r="30" spans="1:48" ht="51" customHeight="1"/>
    <row r="34" spans="24:26" ht="90" customHeight="1">
      <c r="X34" s="6"/>
      <c r="Y34" s="6"/>
      <c r="Z34" s="6"/>
    </row>
    <row r="57" spans="38:41" ht="45.75">
      <c r="AL57" s="9"/>
      <c r="AM57" s="9"/>
      <c r="AN57" s="9"/>
      <c r="AO57" s="9"/>
    </row>
    <row r="58" spans="38:41" ht="45.75">
      <c r="AL58" s="9"/>
      <c r="AM58" s="9"/>
      <c r="AN58" s="9"/>
      <c r="AO58" s="9"/>
    </row>
    <row r="59" spans="38:41" ht="45.75">
      <c r="AL59" s="9"/>
      <c r="AM59" s="9"/>
      <c r="AN59" s="9"/>
      <c r="AO59" s="9"/>
    </row>
    <row r="60" spans="38:41" ht="45.75">
      <c r="AL60" s="9"/>
      <c r="AM60" s="9"/>
      <c r="AN60" s="9"/>
      <c r="AO60" s="9"/>
    </row>
    <row r="61" spans="38:41" ht="45.75">
      <c r="AL61" s="9"/>
      <c r="AM61" s="9"/>
      <c r="AN61" s="9"/>
      <c r="AO61" s="9"/>
    </row>
    <row r="62" spans="38:41" ht="45.75">
      <c r="AL62" s="9"/>
      <c r="AM62" s="9"/>
      <c r="AN62" s="9"/>
      <c r="AO62" s="9"/>
    </row>
    <row r="63" spans="38:41" ht="45.75">
      <c r="AL63" s="9"/>
      <c r="AM63" s="9"/>
      <c r="AN63" s="9"/>
      <c r="AO63" s="9"/>
    </row>
    <row r="64" spans="38:41" ht="45.75">
      <c r="AL64" s="9"/>
      <c r="AM64" s="9"/>
      <c r="AN64" s="9"/>
      <c r="AO64" s="9"/>
    </row>
    <row r="65" spans="38:41" ht="45.75">
      <c r="AL65" s="9"/>
      <c r="AM65" s="9"/>
      <c r="AN65" s="9"/>
      <c r="AO65" s="9"/>
    </row>
    <row r="66" spans="38:41" ht="45.75">
      <c r="AL66" s="9"/>
      <c r="AM66" s="9"/>
      <c r="AN66" s="9"/>
      <c r="AO66" s="9"/>
    </row>
    <row r="67" spans="38:41" ht="45.75">
      <c r="AL67" s="9"/>
      <c r="AM67" s="9"/>
      <c r="AN67" s="9"/>
      <c r="AO67" s="9"/>
    </row>
    <row r="68" spans="38:41" ht="45.75">
      <c r="AL68" s="9"/>
      <c r="AM68" s="9"/>
      <c r="AN68" s="9"/>
      <c r="AO68" s="9"/>
    </row>
    <row r="69" spans="38:41" ht="45.75">
      <c r="AL69" s="9"/>
      <c r="AM69" s="9"/>
      <c r="AN69" s="9"/>
      <c r="AO69" s="9"/>
    </row>
    <row r="70" spans="38:41" ht="45.75">
      <c r="AL70" s="9"/>
      <c r="AM70" s="9"/>
      <c r="AN70" s="9"/>
      <c r="AO70" s="9"/>
    </row>
    <row r="71" spans="38:41" ht="45.75">
      <c r="AL71" s="9"/>
      <c r="AM71" s="9"/>
      <c r="AN71" s="9"/>
      <c r="AO71" s="9"/>
    </row>
    <row r="72" spans="38:41" ht="45.75">
      <c r="AL72" s="9"/>
      <c r="AM72" s="9"/>
      <c r="AN72" s="9"/>
      <c r="AO72" s="9"/>
    </row>
  </sheetData>
  <mergeCells count="61">
    <mergeCell ref="A28:B28"/>
    <mergeCell ref="AB9:AC9"/>
    <mergeCell ref="B6:B10"/>
    <mergeCell ref="E6:G7"/>
    <mergeCell ref="H6:AN7"/>
    <mergeCell ref="AL8:AM9"/>
    <mergeCell ref="AH9:AI9"/>
    <mergeCell ref="R9:S9"/>
    <mergeCell ref="AD8:AE8"/>
    <mergeCell ref="AD9:AE9"/>
    <mergeCell ref="C9:C10"/>
    <mergeCell ref="E9:E10"/>
    <mergeCell ref="V9:W9"/>
    <mergeCell ref="L9:M9"/>
    <mergeCell ref="H9:I9"/>
    <mergeCell ref="AB8:AC8"/>
    <mergeCell ref="X8:Y8"/>
    <mergeCell ref="X9:Y9"/>
    <mergeCell ref="P9:Q9"/>
    <mergeCell ref="T9:U9"/>
    <mergeCell ref="P8:Q8"/>
    <mergeCell ref="AU6:AU8"/>
    <mergeCell ref="AP9:AP10"/>
    <mergeCell ref="AO6:AO8"/>
    <mergeCell ref="AJ8:AK9"/>
    <mergeCell ref="AF8:AG8"/>
    <mergeCell ref="AT6:AT8"/>
    <mergeCell ref="AO9:AO10"/>
    <mergeCell ref="AF9:AG9"/>
    <mergeCell ref="AE3:AV5"/>
    <mergeCell ref="A6:A10"/>
    <mergeCell ref="AN8:AN10"/>
    <mergeCell ref="V8:W8"/>
    <mergeCell ref="AH8:AI8"/>
    <mergeCell ref="AR6:AR8"/>
    <mergeCell ref="AR9:AR10"/>
    <mergeCell ref="AQ6:AQ10"/>
    <mergeCell ref="Z8:AA8"/>
    <mergeCell ref="AS6:AS8"/>
    <mergeCell ref="AV6:AV10"/>
    <mergeCell ref="AS9:AS10"/>
    <mergeCell ref="AT9:AT10"/>
    <mergeCell ref="AU9:AU10"/>
    <mergeCell ref="AP6:AP8"/>
    <mergeCell ref="J8:K8"/>
    <mergeCell ref="A1:B1"/>
    <mergeCell ref="A2:B2"/>
    <mergeCell ref="B3:AA4"/>
    <mergeCell ref="D6:D8"/>
    <mergeCell ref="L8:M8"/>
    <mergeCell ref="N8:O8"/>
    <mergeCell ref="T8:U8"/>
    <mergeCell ref="H8:I8"/>
    <mergeCell ref="R8:S8"/>
    <mergeCell ref="C6:C8"/>
    <mergeCell ref="G8:G10"/>
    <mergeCell ref="D9:D10"/>
    <mergeCell ref="F9:F10"/>
    <mergeCell ref="N9:O9"/>
    <mergeCell ref="Z9:AA9"/>
    <mergeCell ref="J9:K9"/>
  </mergeCells>
  <conditionalFormatting sqref="AO12:AP27 AR12:AU27 H12:AM27">
    <cfRule type="cellIs" dxfId="31" priority="88" stopIfTrue="1" operator="equal">
      <formula>0</formula>
    </cfRule>
  </conditionalFormatting>
  <conditionalFormatting sqref="AO12:AP27 AR12:AU27 H12:AM27">
    <cfRule type="cellIs" dxfId="30" priority="87" stopIfTrue="1" operator="equal">
      <formula>0</formula>
    </cfRule>
  </conditionalFormatting>
  <conditionalFormatting sqref="H13:AL27 H13:AM13 H16:AM16 AO13:AP27 H24:AM26 AR13:AU27 AL12:AM27">
    <cfRule type="cellIs" dxfId="29" priority="86" stopIfTrue="1" operator="equal">
      <formula>0</formula>
    </cfRule>
  </conditionalFormatting>
  <conditionalFormatting sqref="H13:AL27 H13:AM13 H16:AM16 AO13:AP27 H24:AM26 AR13:AU27 AL12:AM27">
    <cfRule type="cellIs" dxfId="28" priority="85" stopIfTrue="1" operator="equal">
      <formula>0</formula>
    </cfRule>
  </conditionalFormatting>
  <conditionalFormatting sqref="AL57:AO72">
    <cfRule type="cellIs" dxfId="27" priority="82" operator="lessThan">
      <formula>$AN$28</formula>
    </cfRule>
  </conditionalFormatting>
  <conditionalFormatting sqref="AN12:AN28">
    <cfRule type="colorScale" priority="1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2:AQ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7:AU17">
    <cfRule type="cellIs" dxfId="26" priority="9" stopIfTrue="1" operator="equal">
      <formula>0</formula>
    </cfRule>
  </conditionalFormatting>
  <conditionalFormatting sqref="AR17:AU17">
    <cfRule type="cellIs" dxfId="25" priority="8" stopIfTrue="1" operator="equal">
      <formula>0</formula>
    </cfRule>
  </conditionalFormatting>
  <conditionalFormatting sqref="AR17:AU17">
    <cfRule type="cellIs" dxfId="24" priority="7" stopIfTrue="1" operator="equal">
      <formula>0</formula>
    </cfRule>
  </conditionalFormatting>
  <conditionalFormatting sqref="AR17:AU17">
    <cfRule type="cellIs" dxfId="23" priority="6" stopIfTrue="1" operator="equal">
      <formula>0</formula>
    </cfRule>
  </conditionalFormatting>
  <conditionalFormatting sqref="AO13:AP13">
    <cfRule type="cellIs" dxfId="22" priority="5" stopIfTrue="1" operator="equal">
      <formula>0</formula>
    </cfRule>
  </conditionalFormatting>
  <conditionalFormatting sqref="AO13:AP13">
    <cfRule type="cellIs" dxfId="21" priority="4" stopIfTrue="1" operator="equal">
      <formula>0</formula>
    </cfRule>
  </conditionalFormatting>
  <conditionalFormatting sqref="AO13:AP13">
    <cfRule type="cellIs" dxfId="20" priority="3" stopIfTrue="1" operator="equal">
      <formula>0</formula>
    </cfRule>
  </conditionalFormatting>
  <conditionalFormatting sqref="AO13:AP13">
    <cfRule type="cellIs" dxfId="19" priority="2" stopIfTrue="1" operator="equal">
      <formula>0</formula>
    </cfRule>
  </conditionalFormatting>
  <pageMargins left="0.23622047244094491" right="0.15748031496062992" top="0.74803149606299213" bottom="0.74803149606299213" header="0.31496062992125984" footer="0.31496062992125984"/>
  <pageSetup paperSize="9" scale="16" fitToWidth="2" orientation="landscape" r:id="rId1"/>
  <colBreaks count="1" manualBreakCount="1">
    <brk id="29" max="2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72"/>
  <sheetViews>
    <sheetView view="pageBreakPreview" zoomScale="20" zoomScaleNormal="30" zoomScaleSheetLayoutView="20" workbookViewId="0">
      <pane xSplit="2" ySplit="11" topLeftCell="C12" activePane="bottomRight" state="frozen"/>
      <selection pane="topRight" activeCell="F1" sqref="F1"/>
      <selection pane="bottomLeft" activeCell="A11" sqref="A11"/>
      <selection pane="bottomRight" activeCell="U18" sqref="U18"/>
    </sheetView>
  </sheetViews>
  <sheetFormatPr defaultRowHeight="15"/>
  <cols>
    <col min="1" max="1" width="10.7109375" customWidth="1"/>
    <col min="2" max="2" width="78.85546875" customWidth="1"/>
    <col min="3" max="4" width="42.28515625" customWidth="1"/>
    <col min="5" max="5" width="36.7109375" customWidth="1"/>
    <col min="6" max="6" width="38.140625" customWidth="1"/>
    <col min="7" max="7" width="29.140625" customWidth="1"/>
    <col min="8" max="8" width="28.5703125" customWidth="1"/>
    <col min="9" max="9" width="32.140625" customWidth="1"/>
    <col min="10" max="14" width="26.42578125" customWidth="1"/>
    <col min="15" max="15" width="27" customWidth="1"/>
    <col min="16" max="24" width="26.42578125" customWidth="1"/>
    <col min="25" max="25" width="27.140625" customWidth="1"/>
    <col min="26" max="27" width="30.7109375" customWidth="1"/>
    <col min="28" max="35" width="26.42578125" customWidth="1"/>
    <col min="36" max="36" width="33" customWidth="1"/>
    <col min="37" max="37" width="36.85546875" customWidth="1"/>
    <col min="38" max="38" width="32.85546875" customWidth="1"/>
    <col min="39" max="39" width="35.5703125" customWidth="1"/>
    <col min="40" max="40" width="30" customWidth="1"/>
    <col min="41" max="42" width="50.42578125" customWidth="1"/>
    <col min="43" max="43" width="28.28515625" customWidth="1"/>
    <col min="44" max="47" width="31.140625" customWidth="1"/>
    <col min="48" max="48" width="63" customWidth="1"/>
  </cols>
  <sheetData>
    <row r="1" spans="1:48" ht="26.25">
      <c r="A1" s="121"/>
      <c r="B1" s="121"/>
      <c r="C1" s="13"/>
      <c r="D1" s="13"/>
      <c r="E1" s="13"/>
      <c r="F1" s="13"/>
      <c r="G1" s="13"/>
    </row>
    <row r="2" spans="1:48" ht="45">
      <c r="A2" s="122"/>
      <c r="B2" s="122"/>
      <c r="C2" s="14"/>
      <c r="D2" s="14"/>
      <c r="E2" s="14"/>
      <c r="F2" s="14"/>
      <c r="G2" s="14"/>
      <c r="H2" s="1"/>
      <c r="I2" s="15"/>
    </row>
    <row r="3" spans="1:48" ht="45" customHeight="1">
      <c r="A3" s="14"/>
      <c r="B3" s="123" t="s">
        <v>57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2"/>
      <c r="AC3" s="2"/>
      <c r="AD3" s="2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</row>
    <row r="4" spans="1:48" ht="45">
      <c r="A4" s="14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2"/>
      <c r="AC4" s="2"/>
      <c r="AD4" s="2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</row>
    <row r="5" spans="1:48" ht="45.75" thickBot="1">
      <c r="A5" s="14"/>
      <c r="B5" s="14"/>
      <c r="C5" s="14"/>
      <c r="D5" s="14"/>
      <c r="E5" s="14"/>
      <c r="F5" s="14"/>
      <c r="G5" s="14"/>
      <c r="AB5" s="2"/>
      <c r="AC5" s="2"/>
      <c r="AD5" s="2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</row>
    <row r="6" spans="1:48" ht="48" customHeight="1">
      <c r="A6" s="146" t="s">
        <v>0</v>
      </c>
      <c r="B6" s="184" t="s">
        <v>1</v>
      </c>
      <c r="C6" s="124" t="s">
        <v>36</v>
      </c>
      <c r="D6" s="124" t="s">
        <v>56</v>
      </c>
      <c r="E6" s="187" t="s">
        <v>37</v>
      </c>
      <c r="F6" s="188"/>
      <c r="G6" s="189"/>
      <c r="H6" s="193" t="s">
        <v>2</v>
      </c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73" t="s">
        <v>38</v>
      </c>
      <c r="AP6" s="166" t="s">
        <v>39</v>
      </c>
      <c r="AQ6" s="149" t="s">
        <v>7</v>
      </c>
      <c r="AR6" s="153" t="s">
        <v>8</v>
      </c>
      <c r="AS6" s="157" t="s">
        <v>9</v>
      </c>
      <c r="AT6" s="157" t="s">
        <v>10</v>
      </c>
      <c r="AU6" s="169" t="s">
        <v>11</v>
      </c>
      <c r="AV6" s="160" t="s">
        <v>3</v>
      </c>
    </row>
    <row r="7" spans="1:48" ht="66" customHeight="1" thickBot="1">
      <c r="A7" s="147"/>
      <c r="B7" s="185"/>
      <c r="C7" s="125"/>
      <c r="D7" s="125"/>
      <c r="E7" s="190"/>
      <c r="F7" s="191"/>
      <c r="G7" s="192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74"/>
      <c r="AP7" s="167"/>
      <c r="AQ7" s="150"/>
      <c r="AR7" s="154"/>
      <c r="AS7" s="158"/>
      <c r="AT7" s="158"/>
      <c r="AU7" s="170"/>
      <c r="AV7" s="161"/>
    </row>
    <row r="8" spans="1:48" ht="401.25" customHeight="1">
      <c r="A8" s="147"/>
      <c r="B8" s="185"/>
      <c r="C8" s="132"/>
      <c r="D8" s="126"/>
      <c r="E8" s="7" t="s">
        <v>16</v>
      </c>
      <c r="F8" s="8" t="s">
        <v>17</v>
      </c>
      <c r="G8" s="133" t="s">
        <v>34</v>
      </c>
      <c r="H8" s="131" t="s">
        <v>21</v>
      </c>
      <c r="I8" s="128"/>
      <c r="J8" s="127" t="s">
        <v>22</v>
      </c>
      <c r="K8" s="128"/>
      <c r="L8" s="127" t="s">
        <v>33</v>
      </c>
      <c r="M8" s="128"/>
      <c r="N8" s="129" t="s">
        <v>23</v>
      </c>
      <c r="O8" s="130"/>
      <c r="P8" s="129" t="s">
        <v>24</v>
      </c>
      <c r="Q8" s="130"/>
      <c r="R8" s="129" t="s">
        <v>25</v>
      </c>
      <c r="S8" s="130"/>
      <c r="T8" s="129" t="s">
        <v>26</v>
      </c>
      <c r="U8" s="130"/>
      <c r="V8" s="129" t="s">
        <v>27</v>
      </c>
      <c r="W8" s="130"/>
      <c r="X8" s="129" t="s">
        <v>28</v>
      </c>
      <c r="Y8" s="130"/>
      <c r="Z8" s="129" t="s">
        <v>29</v>
      </c>
      <c r="AA8" s="130"/>
      <c r="AB8" s="129" t="s">
        <v>30</v>
      </c>
      <c r="AC8" s="130"/>
      <c r="AD8" s="129" t="s">
        <v>31</v>
      </c>
      <c r="AE8" s="200"/>
      <c r="AF8" s="179" t="s">
        <v>5</v>
      </c>
      <c r="AG8" s="179"/>
      <c r="AH8" s="129" t="s">
        <v>32</v>
      </c>
      <c r="AI8" s="152"/>
      <c r="AJ8" s="146" t="s">
        <v>4</v>
      </c>
      <c r="AK8" s="176"/>
      <c r="AL8" s="195" t="s">
        <v>35</v>
      </c>
      <c r="AM8" s="196"/>
      <c r="AN8" s="149" t="s">
        <v>6</v>
      </c>
      <c r="AO8" s="175"/>
      <c r="AP8" s="168"/>
      <c r="AQ8" s="150"/>
      <c r="AR8" s="155"/>
      <c r="AS8" s="159"/>
      <c r="AT8" s="159"/>
      <c r="AU8" s="164"/>
      <c r="AV8" s="161"/>
    </row>
    <row r="9" spans="1:48" s="3" customFormat="1" ht="61.5" customHeight="1">
      <c r="A9" s="147"/>
      <c r="B9" s="185"/>
      <c r="C9" s="136" t="s">
        <v>15</v>
      </c>
      <c r="D9" s="136" t="s">
        <v>15</v>
      </c>
      <c r="E9" s="201" t="s">
        <v>18</v>
      </c>
      <c r="F9" s="138" t="s">
        <v>18</v>
      </c>
      <c r="G9" s="134"/>
      <c r="H9" s="203" t="s">
        <v>20</v>
      </c>
      <c r="I9" s="143"/>
      <c r="J9" s="142" t="s">
        <v>19</v>
      </c>
      <c r="K9" s="143"/>
      <c r="L9" s="142" t="s">
        <v>18</v>
      </c>
      <c r="M9" s="143"/>
      <c r="N9" s="140" t="s">
        <v>19</v>
      </c>
      <c r="O9" s="141"/>
      <c r="P9" s="140" t="s">
        <v>19</v>
      </c>
      <c r="Q9" s="141"/>
      <c r="R9" s="140" t="s">
        <v>19</v>
      </c>
      <c r="S9" s="141"/>
      <c r="T9" s="140" t="s">
        <v>19</v>
      </c>
      <c r="U9" s="141"/>
      <c r="V9" s="140" t="s">
        <v>18</v>
      </c>
      <c r="W9" s="141"/>
      <c r="X9" s="140" t="s">
        <v>18</v>
      </c>
      <c r="Y9" s="141"/>
      <c r="Z9" s="140" t="s">
        <v>20</v>
      </c>
      <c r="AA9" s="141"/>
      <c r="AB9" s="140" t="s">
        <v>19</v>
      </c>
      <c r="AC9" s="141"/>
      <c r="AD9" s="140" t="s">
        <v>19</v>
      </c>
      <c r="AE9" s="141"/>
      <c r="AF9" s="140" t="s">
        <v>19</v>
      </c>
      <c r="AG9" s="141"/>
      <c r="AH9" s="140" t="s">
        <v>19</v>
      </c>
      <c r="AI9" s="199"/>
      <c r="AJ9" s="177"/>
      <c r="AK9" s="178"/>
      <c r="AL9" s="197"/>
      <c r="AM9" s="198"/>
      <c r="AN9" s="150"/>
      <c r="AO9" s="180" t="s">
        <v>18</v>
      </c>
      <c r="AP9" s="171" t="s">
        <v>18</v>
      </c>
      <c r="AQ9" s="150"/>
      <c r="AR9" s="155" t="s">
        <v>19</v>
      </c>
      <c r="AS9" s="159" t="s">
        <v>19</v>
      </c>
      <c r="AT9" s="159" t="s">
        <v>19</v>
      </c>
      <c r="AU9" s="164" t="s">
        <v>19</v>
      </c>
      <c r="AV9" s="161"/>
    </row>
    <row r="10" spans="1:48" s="3" customFormat="1" ht="160.5" customHeight="1" thickBot="1">
      <c r="A10" s="148"/>
      <c r="B10" s="186"/>
      <c r="C10" s="137"/>
      <c r="D10" s="137"/>
      <c r="E10" s="202"/>
      <c r="F10" s="139"/>
      <c r="G10" s="135"/>
      <c r="H10" s="55" t="s">
        <v>13</v>
      </c>
      <c r="I10" s="56" t="s">
        <v>14</v>
      </c>
      <c r="J10" s="57" t="s">
        <v>13</v>
      </c>
      <c r="K10" s="56" t="s">
        <v>14</v>
      </c>
      <c r="L10" s="57" t="s">
        <v>13</v>
      </c>
      <c r="M10" s="56" t="s">
        <v>14</v>
      </c>
      <c r="N10" s="57" t="s">
        <v>13</v>
      </c>
      <c r="O10" s="56" t="s">
        <v>14</v>
      </c>
      <c r="P10" s="57" t="s">
        <v>13</v>
      </c>
      <c r="Q10" s="56" t="s">
        <v>14</v>
      </c>
      <c r="R10" s="57" t="s">
        <v>13</v>
      </c>
      <c r="S10" s="56" t="s">
        <v>14</v>
      </c>
      <c r="T10" s="57" t="s">
        <v>13</v>
      </c>
      <c r="U10" s="56" t="s">
        <v>14</v>
      </c>
      <c r="V10" s="57" t="s">
        <v>13</v>
      </c>
      <c r="W10" s="56" t="s">
        <v>14</v>
      </c>
      <c r="X10" s="57" t="s">
        <v>13</v>
      </c>
      <c r="Y10" s="56" t="s">
        <v>14</v>
      </c>
      <c r="Z10" s="57" t="s">
        <v>13</v>
      </c>
      <c r="AA10" s="56" t="s">
        <v>14</v>
      </c>
      <c r="AB10" s="57" t="s">
        <v>13</v>
      </c>
      <c r="AC10" s="56" t="s">
        <v>14</v>
      </c>
      <c r="AD10" s="57" t="s">
        <v>13</v>
      </c>
      <c r="AE10" s="56" t="s">
        <v>14</v>
      </c>
      <c r="AF10" s="57" t="s">
        <v>13</v>
      </c>
      <c r="AG10" s="56" t="s">
        <v>14</v>
      </c>
      <c r="AH10" s="57" t="s">
        <v>13</v>
      </c>
      <c r="AI10" s="58" t="s">
        <v>14</v>
      </c>
      <c r="AJ10" s="59" t="s">
        <v>13</v>
      </c>
      <c r="AK10" s="58" t="s">
        <v>14</v>
      </c>
      <c r="AL10" s="59" t="s">
        <v>13</v>
      </c>
      <c r="AM10" s="58" t="s">
        <v>14</v>
      </c>
      <c r="AN10" s="151"/>
      <c r="AO10" s="181"/>
      <c r="AP10" s="172"/>
      <c r="AQ10" s="151"/>
      <c r="AR10" s="156"/>
      <c r="AS10" s="163"/>
      <c r="AT10" s="163"/>
      <c r="AU10" s="165"/>
      <c r="AV10" s="162"/>
    </row>
    <row r="11" spans="1:48" ht="55.5" customHeight="1" thickBot="1">
      <c r="A11" s="70">
        <v>1</v>
      </c>
      <c r="B11" s="70">
        <v>2</v>
      </c>
      <c r="C11" s="71">
        <v>3</v>
      </c>
      <c r="D11" s="70">
        <v>4</v>
      </c>
      <c r="E11" s="62">
        <v>5</v>
      </c>
      <c r="F11" s="64">
        <v>6</v>
      </c>
      <c r="G11" s="71">
        <v>7</v>
      </c>
      <c r="H11" s="62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15</v>
      </c>
      <c r="P11" s="63">
        <v>16</v>
      </c>
      <c r="Q11" s="63">
        <v>17</v>
      </c>
      <c r="R11" s="63">
        <v>18</v>
      </c>
      <c r="S11" s="63">
        <v>19</v>
      </c>
      <c r="T11" s="63">
        <v>20</v>
      </c>
      <c r="U11" s="63">
        <v>21</v>
      </c>
      <c r="V11" s="63">
        <v>22</v>
      </c>
      <c r="W11" s="63">
        <v>23</v>
      </c>
      <c r="X11" s="63">
        <v>24</v>
      </c>
      <c r="Y11" s="63">
        <v>25</v>
      </c>
      <c r="Z11" s="63">
        <v>26</v>
      </c>
      <c r="AA11" s="63">
        <v>27</v>
      </c>
      <c r="AB11" s="63">
        <v>28</v>
      </c>
      <c r="AC11" s="63">
        <v>29</v>
      </c>
      <c r="AD11" s="63">
        <v>30</v>
      </c>
      <c r="AE11" s="63">
        <v>31</v>
      </c>
      <c r="AF11" s="63">
        <v>32</v>
      </c>
      <c r="AG11" s="63">
        <v>33</v>
      </c>
      <c r="AH11" s="63">
        <v>34</v>
      </c>
      <c r="AI11" s="76">
        <v>35</v>
      </c>
      <c r="AJ11" s="62">
        <v>36</v>
      </c>
      <c r="AK11" s="64">
        <v>37</v>
      </c>
      <c r="AL11" s="82">
        <v>38</v>
      </c>
      <c r="AM11" s="64">
        <v>39</v>
      </c>
      <c r="AN11" s="70">
        <v>40</v>
      </c>
      <c r="AO11" s="62">
        <v>41</v>
      </c>
      <c r="AP11" s="64">
        <v>42</v>
      </c>
      <c r="AQ11" s="71">
        <v>43</v>
      </c>
      <c r="AR11" s="82">
        <v>44</v>
      </c>
      <c r="AS11" s="63">
        <v>45</v>
      </c>
      <c r="AT11" s="63">
        <v>46</v>
      </c>
      <c r="AU11" s="76">
        <v>47</v>
      </c>
      <c r="AV11" s="71">
        <v>48</v>
      </c>
    </row>
    <row r="12" spans="1:48" s="4" customFormat="1" ht="67.5" customHeight="1" thickBot="1">
      <c r="A12" s="65">
        <v>1</v>
      </c>
      <c r="B12" s="66" t="s">
        <v>41</v>
      </c>
      <c r="C12" s="67">
        <v>12353.790999999997</v>
      </c>
      <c r="D12" s="67">
        <v>2618.6999999999998</v>
      </c>
      <c r="E12" s="68">
        <v>21854.5</v>
      </c>
      <c r="F12" s="69">
        <v>4632.5</v>
      </c>
      <c r="G12" s="34">
        <f t="shared" ref="G12:G27" si="0">D12/C12*100</f>
        <v>21.197541710071025</v>
      </c>
      <c r="H12" s="60">
        <v>269</v>
      </c>
      <c r="I12" s="61">
        <v>34</v>
      </c>
      <c r="J12" s="61">
        <v>108</v>
      </c>
      <c r="K12" s="61">
        <v>108</v>
      </c>
      <c r="L12" s="61">
        <v>51</v>
      </c>
      <c r="M12" s="61">
        <v>14</v>
      </c>
      <c r="N12" s="61">
        <v>0</v>
      </c>
      <c r="O12" s="61">
        <v>0</v>
      </c>
      <c r="P12" s="61">
        <v>0</v>
      </c>
      <c r="Q12" s="61">
        <v>0</v>
      </c>
      <c r="R12" s="61">
        <v>21</v>
      </c>
      <c r="S12" s="61">
        <v>16</v>
      </c>
      <c r="T12" s="61">
        <v>274</v>
      </c>
      <c r="U12" s="61">
        <v>217</v>
      </c>
      <c r="V12" s="61">
        <v>0</v>
      </c>
      <c r="W12" s="61">
        <v>0</v>
      </c>
      <c r="X12" s="61">
        <v>3</v>
      </c>
      <c r="Y12" s="61">
        <v>0.5</v>
      </c>
      <c r="Z12" s="61">
        <v>5249</v>
      </c>
      <c r="AA12" s="61">
        <v>1565</v>
      </c>
      <c r="AB12" s="61">
        <v>0</v>
      </c>
      <c r="AC12" s="61">
        <v>0</v>
      </c>
      <c r="AD12" s="61">
        <v>0</v>
      </c>
      <c r="AE12" s="61">
        <v>0</v>
      </c>
      <c r="AF12" s="61">
        <v>71</v>
      </c>
      <c r="AG12" s="61">
        <v>71</v>
      </c>
      <c r="AH12" s="61">
        <v>65</v>
      </c>
      <c r="AI12" s="77">
        <v>65</v>
      </c>
      <c r="AJ12" s="85">
        <v>2132</v>
      </c>
      <c r="AK12" s="86">
        <v>1021</v>
      </c>
      <c r="AL12" s="29">
        <f t="shared" ref="AL12:AM27" si="1">H12+J12+L12+N12+P12+R12+T12+V12+X12+Z12+AB12+AD12+AF12+AH12+AJ12</f>
        <v>8243</v>
      </c>
      <c r="AM12" s="10">
        <f t="shared" si="1"/>
        <v>3111.5</v>
      </c>
      <c r="AN12" s="18">
        <f t="shared" ref="AN12:AN27" si="2">AM12/AL12*100</f>
        <v>37.747179424966639</v>
      </c>
      <c r="AO12" s="85">
        <v>3</v>
      </c>
      <c r="AP12" s="86">
        <v>0.5</v>
      </c>
      <c r="AQ12" s="99">
        <f t="shared" ref="AQ12:AQ27" si="3">AP12/AO12*100</f>
        <v>16.666666666666664</v>
      </c>
      <c r="AR12" s="60">
        <v>6</v>
      </c>
      <c r="AS12" s="61">
        <v>1</v>
      </c>
      <c r="AT12" s="61">
        <v>1</v>
      </c>
      <c r="AU12" s="77">
        <v>1</v>
      </c>
      <c r="AV12" s="102"/>
    </row>
    <row r="13" spans="1:48" s="4" customFormat="1" ht="67.5" customHeight="1" thickBot="1">
      <c r="A13" s="16">
        <v>2</v>
      </c>
      <c r="B13" s="23" t="s">
        <v>40</v>
      </c>
      <c r="C13" s="49">
        <v>876.798</v>
      </c>
      <c r="D13" s="49">
        <v>168.87700000000001</v>
      </c>
      <c r="E13" s="45">
        <v>951</v>
      </c>
      <c r="F13" s="26">
        <v>231</v>
      </c>
      <c r="G13" s="34">
        <f t="shared" si="0"/>
        <v>19.260650685790797</v>
      </c>
      <c r="H13" s="29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33</v>
      </c>
      <c r="Q13" s="10">
        <v>0</v>
      </c>
      <c r="R13" s="10">
        <v>0</v>
      </c>
      <c r="S13" s="10">
        <v>0</v>
      </c>
      <c r="T13" s="10">
        <v>68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312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0</v>
      </c>
      <c r="AH13" s="10">
        <v>0</v>
      </c>
      <c r="AI13" s="44">
        <v>0</v>
      </c>
      <c r="AJ13" s="87">
        <v>7</v>
      </c>
      <c r="AK13" s="88">
        <v>0</v>
      </c>
      <c r="AL13" s="29">
        <f t="shared" si="1"/>
        <v>420</v>
      </c>
      <c r="AM13" s="10">
        <f t="shared" si="1"/>
        <v>0</v>
      </c>
      <c r="AN13" s="18">
        <f t="shared" si="2"/>
        <v>0</v>
      </c>
      <c r="AO13" s="24">
        <v>13</v>
      </c>
      <c r="AP13" s="25">
        <v>0</v>
      </c>
      <c r="AQ13" s="99">
        <f t="shared" si="3"/>
        <v>0</v>
      </c>
      <c r="AR13" s="29">
        <v>0</v>
      </c>
      <c r="AS13" s="10">
        <v>0</v>
      </c>
      <c r="AT13" s="10">
        <v>0</v>
      </c>
      <c r="AU13" s="44">
        <v>0</v>
      </c>
      <c r="AV13" s="52">
        <v>0</v>
      </c>
    </row>
    <row r="14" spans="1:48" s="20" customFormat="1" ht="67.5" customHeight="1" thickBot="1">
      <c r="A14" s="17">
        <v>3</v>
      </c>
      <c r="B14" s="23" t="s">
        <v>42</v>
      </c>
      <c r="C14" s="49">
        <v>12434.151000000002</v>
      </c>
      <c r="D14" s="49">
        <v>3467.9279999999999</v>
      </c>
      <c r="E14" s="45">
        <v>15649</v>
      </c>
      <c r="F14" s="26">
        <v>3870.9776872366097</v>
      </c>
      <c r="G14" s="34">
        <f t="shared" si="0"/>
        <v>27.890348122682436</v>
      </c>
      <c r="H14" s="29">
        <v>636</v>
      </c>
      <c r="I14" s="10">
        <v>120</v>
      </c>
      <c r="J14" s="10">
        <v>179</v>
      </c>
      <c r="K14" s="10">
        <v>93</v>
      </c>
      <c r="L14" s="10">
        <v>372</v>
      </c>
      <c r="M14" s="10">
        <v>53</v>
      </c>
      <c r="N14" s="10">
        <v>43</v>
      </c>
      <c r="O14" s="10">
        <v>38</v>
      </c>
      <c r="P14" s="10">
        <v>148</v>
      </c>
      <c r="Q14" s="10">
        <v>71</v>
      </c>
      <c r="R14" s="10">
        <v>58</v>
      </c>
      <c r="S14" s="10">
        <v>48</v>
      </c>
      <c r="T14" s="10">
        <v>170</v>
      </c>
      <c r="U14" s="10">
        <v>113</v>
      </c>
      <c r="V14" s="10">
        <v>0</v>
      </c>
      <c r="W14" s="10">
        <v>0</v>
      </c>
      <c r="X14" s="10">
        <v>38</v>
      </c>
      <c r="Y14" s="10">
        <v>1.5</v>
      </c>
      <c r="Z14" s="10">
        <v>4339</v>
      </c>
      <c r="AA14" s="10">
        <v>975</v>
      </c>
      <c r="AB14" s="10">
        <v>0</v>
      </c>
      <c r="AC14" s="10">
        <v>0</v>
      </c>
      <c r="AD14" s="10">
        <v>2</v>
      </c>
      <c r="AE14" s="10">
        <v>2</v>
      </c>
      <c r="AF14" s="10">
        <v>57</v>
      </c>
      <c r="AG14" s="10">
        <v>54</v>
      </c>
      <c r="AH14" s="10">
        <v>91</v>
      </c>
      <c r="AI14" s="44">
        <v>79</v>
      </c>
      <c r="AJ14" s="87">
        <v>5286</v>
      </c>
      <c r="AK14" s="88">
        <v>1264</v>
      </c>
      <c r="AL14" s="29">
        <f t="shared" si="1"/>
        <v>11419</v>
      </c>
      <c r="AM14" s="10">
        <f t="shared" si="1"/>
        <v>2911.5</v>
      </c>
      <c r="AN14" s="18">
        <f t="shared" si="2"/>
        <v>25.496978719677731</v>
      </c>
      <c r="AO14" s="87">
        <v>55.5</v>
      </c>
      <c r="AP14" s="88">
        <v>2.5</v>
      </c>
      <c r="AQ14" s="99">
        <f t="shared" si="3"/>
        <v>4.5045045045045047</v>
      </c>
      <c r="AR14" s="29">
        <v>4</v>
      </c>
      <c r="AS14" s="10">
        <v>4</v>
      </c>
      <c r="AT14" s="10">
        <v>4</v>
      </c>
      <c r="AU14" s="44">
        <v>4</v>
      </c>
      <c r="AV14" s="52"/>
    </row>
    <row r="15" spans="1:48" s="4" customFormat="1" ht="67.5" customHeight="1" thickBot="1">
      <c r="A15" s="16">
        <v>4</v>
      </c>
      <c r="B15" s="23" t="s">
        <v>43</v>
      </c>
      <c r="C15" s="50">
        <v>7358.2790000000005</v>
      </c>
      <c r="D15" s="50">
        <v>2009.6</v>
      </c>
      <c r="E15" s="45">
        <v>11881</v>
      </c>
      <c r="F15" s="26">
        <v>3010</v>
      </c>
      <c r="G15" s="34">
        <f t="shared" si="0"/>
        <v>27.310733936563153</v>
      </c>
      <c r="H15" s="29">
        <v>335</v>
      </c>
      <c r="I15" s="10">
        <v>35</v>
      </c>
      <c r="J15" s="10">
        <v>126</v>
      </c>
      <c r="K15" s="10">
        <v>46</v>
      </c>
      <c r="L15" s="10">
        <v>63</v>
      </c>
      <c r="M15" s="10">
        <v>7</v>
      </c>
      <c r="N15" s="10">
        <v>83</v>
      </c>
      <c r="O15" s="10">
        <v>71</v>
      </c>
      <c r="P15" s="10">
        <v>55</v>
      </c>
      <c r="Q15" s="10">
        <v>46</v>
      </c>
      <c r="R15" s="10">
        <v>53</v>
      </c>
      <c r="S15" s="10">
        <v>40</v>
      </c>
      <c r="T15" s="10">
        <v>74</v>
      </c>
      <c r="U15" s="10">
        <v>41</v>
      </c>
      <c r="V15" s="10">
        <v>0</v>
      </c>
      <c r="W15" s="10">
        <v>0</v>
      </c>
      <c r="X15" s="10">
        <v>14</v>
      </c>
      <c r="Y15" s="10">
        <v>0.5</v>
      </c>
      <c r="Z15" s="10">
        <v>3060</v>
      </c>
      <c r="AA15" s="10">
        <v>692</v>
      </c>
      <c r="AB15" s="10">
        <v>0</v>
      </c>
      <c r="AC15" s="10">
        <v>0</v>
      </c>
      <c r="AD15" s="10">
        <v>0</v>
      </c>
      <c r="AE15" s="10">
        <v>0</v>
      </c>
      <c r="AF15" s="10">
        <v>56</v>
      </c>
      <c r="AG15" s="10">
        <v>56</v>
      </c>
      <c r="AH15" s="10">
        <v>81</v>
      </c>
      <c r="AI15" s="44">
        <v>77</v>
      </c>
      <c r="AJ15" s="87">
        <v>1947</v>
      </c>
      <c r="AK15" s="88">
        <v>439</v>
      </c>
      <c r="AL15" s="29">
        <f t="shared" si="1"/>
        <v>5947</v>
      </c>
      <c r="AM15" s="10">
        <f t="shared" si="1"/>
        <v>1550.5</v>
      </c>
      <c r="AN15" s="18">
        <f t="shared" si="2"/>
        <v>26.07196906003027</v>
      </c>
      <c r="AO15" s="87">
        <v>14</v>
      </c>
      <c r="AP15" s="88">
        <v>0.5</v>
      </c>
      <c r="AQ15" s="99">
        <f t="shared" si="3"/>
        <v>3.5714285714285712</v>
      </c>
      <c r="AR15" s="29">
        <v>1</v>
      </c>
      <c r="AS15" s="10">
        <v>1</v>
      </c>
      <c r="AT15" s="10">
        <v>1</v>
      </c>
      <c r="AU15" s="44">
        <v>1</v>
      </c>
      <c r="AV15" s="52"/>
    </row>
    <row r="16" spans="1:48" s="4" customFormat="1" ht="67.5" customHeight="1" thickBot="1">
      <c r="A16" s="16">
        <v>5</v>
      </c>
      <c r="B16" s="23" t="s">
        <v>44</v>
      </c>
      <c r="C16" s="49">
        <v>7267.7</v>
      </c>
      <c r="D16" s="49">
        <v>2116.5</v>
      </c>
      <c r="E16" s="45">
        <v>5171</v>
      </c>
      <c r="F16" s="26">
        <v>1499.5</v>
      </c>
      <c r="G16" s="34">
        <f t="shared" si="0"/>
        <v>29.122005586361571</v>
      </c>
      <c r="H16" s="30">
        <v>102</v>
      </c>
      <c r="I16" s="12">
        <v>29</v>
      </c>
      <c r="J16" s="12">
        <v>37</v>
      </c>
      <c r="K16" s="12">
        <v>37</v>
      </c>
      <c r="L16" s="12">
        <v>12</v>
      </c>
      <c r="M16" s="12">
        <v>8</v>
      </c>
      <c r="N16" s="12">
        <v>21</v>
      </c>
      <c r="O16" s="12">
        <v>18</v>
      </c>
      <c r="P16" s="12">
        <v>63</v>
      </c>
      <c r="Q16" s="12">
        <v>35</v>
      </c>
      <c r="R16" s="12">
        <v>3</v>
      </c>
      <c r="S16" s="12">
        <v>3</v>
      </c>
      <c r="T16" s="10">
        <v>18</v>
      </c>
      <c r="U16" s="10">
        <v>16</v>
      </c>
      <c r="V16" s="12">
        <v>0</v>
      </c>
      <c r="W16" s="12">
        <v>0</v>
      </c>
      <c r="X16" s="12">
        <v>21.5</v>
      </c>
      <c r="Y16" s="12">
        <v>8.5</v>
      </c>
      <c r="Z16" s="10">
        <v>1032</v>
      </c>
      <c r="AA16" s="10">
        <v>215</v>
      </c>
      <c r="AB16" s="12"/>
      <c r="AC16" s="12"/>
      <c r="AD16" s="12"/>
      <c r="AE16" s="12"/>
      <c r="AF16" s="10">
        <v>109</v>
      </c>
      <c r="AG16" s="10">
        <v>109</v>
      </c>
      <c r="AH16" s="12"/>
      <c r="AI16" s="78"/>
      <c r="AJ16" s="87">
        <v>1068</v>
      </c>
      <c r="AK16" s="88">
        <v>31</v>
      </c>
      <c r="AL16" s="29">
        <f t="shared" si="1"/>
        <v>2486.5</v>
      </c>
      <c r="AM16" s="10">
        <f t="shared" si="1"/>
        <v>509.5</v>
      </c>
      <c r="AN16" s="18">
        <f t="shared" si="2"/>
        <v>20.490649507339633</v>
      </c>
      <c r="AO16" s="87">
        <v>41</v>
      </c>
      <c r="AP16" s="88">
        <v>12</v>
      </c>
      <c r="AQ16" s="99">
        <f t="shared" si="3"/>
        <v>29.268292682926827</v>
      </c>
      <c r="AR16" s="29">
        <v>12</v>
      </c>
      <c r="AS16" s="10">
        <v>12</v>
      </c>
      <c r="AT16" s="10">
        <v>12</v>
      </c>
      <c r="AU16" s="44"/>
      <c r="AV16" s="52"/>
    </row>
    <row r="17" spans="1:48" s="4" customFormat="1" ht="67.5" customHeight="1" thickBot="1">
      <c r="A17" s="16">
        <v>6</v>
      </c>
      <c r="B17" s="23" t="s">
        <v>45</v>
      </c>
      <c r="C17" s="49">
        <v>8595.8870000000024</v>
      </c>
      <c r="D17" s="49">
        <v>1856.4690000000001</v>
      </c>
      <c r="E17" s="45">
        <v>11109</v>
      </c>
      <c r="F17" s="26">
        <v>2112.2179999999998</v>
      </c>
      <c r="G17" s="34">
        <f t="shared" si="0"/>
        <v>21.597177813063382</v>
      </c>
      <c r="H17" s="29">
        <v>448</v>
      </c>
      <c r="I17" s="10">
        <v>94</v>
      </c>
      <c r="J17" s="10">
        <v>103</v>
      </c>
      <c r="K17" s="10">
        <v>16</v>
      </c>
      <c r="L17" s="10">
        <v>27</v>
      </c>
      <c r="M17" s="10">
        <v>19</v>
      </c>
      <c r="N17" s="10">
        <v>25</v>
      </c>
      <c r="O17" s="10">
        <v>18</v>
      </c>
      <c r="P17" s="10">
        <v>38</v>
      </c>
      <c r="Q17" s="10">
        <v>14</v>
      </c>
      <c r="R17" s="10">
        <v>15</v>
      </c>
      <c r="S17" s="10">
        <v>14</v>
      </c>
      <c r="T17" s="10">
        <v>53</v>
      </c>
      <c r="U17" s="10">
        <v>37</v>
      </c>
      <c r="V17" s="10">
        <v>0</v>
      </c>
      <c r="W17" s="10">
        <v>0</v>
      </c>
      <c r="X17" s="11">
        <v>10.5</v>
      </c>
      <c r="Y17" s="11">
        <v>0</v>
      </c>
      <c r="Z17" s="10">
        <v>1654</v>
      </c>
      <c r="AA17" s="10">
        <v>634</v>
      </c>
      <c r="AB17" s="10">
        <v>0</v>
      </c>
      <c r="AC17" s="10">
        <v>0</v>
      </c>
      <c r="AD17" s="10">
        <v>0</v>
      </c>
      <c r="AE17" s="10">
        <v>0</v>
      </c>
      <c r="AF17" s="10">
        <v>43</v>
      </c>
      <c r="AG17" s="10">
        <v>21</v>
      </c>
      <c r="AH17" s="10">
        <v>32</v>
      </c>
      <c r="AI17" s="44">
        <v>11</v>
      </c>
      <c r="AJ17" s="87">
        <v>1219</v>
      </c>
      <c r="AK17" s="88">
        <v>247</v>
      </c>
      <c r="AL17" s="29">
        <f t="shared" si="1"/>
        <v>3667.5</v>
      </c>
      <c r="AM17" s="10">
        <f t="shared" si="1"/>
        <v>1125</v>
      </c>
      <c r="AN17" s="18">
        <f t="shared" si="2"/>
        <v>30.674846625766872</v>
      </c>
      <c r="AO17" s="87">
        <v>10.5</v>
      </c>
      <c r="AP17" s="88">
        <v>0</v>
      </c>
      <c r="AQ17" s="99">
        <f t="shared" si="3"/>
        <v>0</v>
      </c>
      <c r="AR17" s="33">
        <v>9</v>
      </c>
      <c r="AS17" s="22"/>
      <c r="AT17" s="22"/>
      <c r="AU17" s="100"/>
      <c r="AV17" s="52"/>
    </row>
    <row r="18" spans="1:48" s="4" customFormat="1" ht="67.5" customHeight="1" thickBot="1">
      <c r="A18" s="16">
        <v>7</v>
      </c>
      <c r="B18" s="23" t="s">
        <v>46</v>
      </c>
      <c r="C18" s="49">
        <v>6628.5</v>
      </c>
      <c r="D18" s="49">
        <v>1592.4</v>
      </c>
      <c r="E18" s="45">
        <v>7104.5</v>
      </c>
      <c r="F18" s="26">
        <v>1709</v>
      </c>
      <c r="G18" s="34">
        <f t="shared" si="0"/>
        <v>24.023534736365697</v>
      </c>
      <c r="H18" s="29">
        <v>118</v>
      </c>
      <c r="I18" s="10">
        <v>19</v>
      </c>
      <c r="J18" s="10">
        <v>53</v>
      </c>
      <c r="K18" s="10">
        <v>30</v>
      </c>
      <c r="L18" s="10">
        <v>26</v>
      </c>
      <c r="M18" s="10">
        <v>11</v>
      </c>
      <c r="N18" s="10">
        <v>17</v>
      </c>
      <c r="O18" s="10">
        <v>13</v>
      </c>
      <c r="P18" s="10">
        <v>30</v>
      </c>
      <c r="Q18" s="10">
        <v>25</v>
      </c>
      <c r="R18" s="10">
        <v>13</v>
      </c>
      <c r="S18" s="10">
        <v>13</v>
      </c>
      <c r="T18" s="10">
        <v>103</v>
      </c>
      <c r="U18" s="10">
        <v>73</v>
      </c>
      <c r="V18" s="10">
        <v>0</v>
      </c>
      <c r="W18" s="10">
        <v>0</v>
      </c>
      <c r="X18" s="11">
        <v>10</v>
      </c>
      <c r="Y18" s="11">
        <v>6</v>
      </c>
      <c r="Z18" s="10">
        <v>923</v>
      </c>
      <c r="AA18" s="10">
        <v>148</v>
      </c>
      <c r="AB18" s="10"/>
      <c r="AC18" s="10"/>
      <c r="AD18" s="10"/>
      <c r="AE18" s="10"/>
      <c r="AF18" s="10">
        <v>38</v>
      </c>
      <c r="AG18" s="10">
        <v>38</v>
      </c>
      <c r="AH18" s="10">
        <v>35</v>
      </c>
      <c r="AI18" s="44">
        <v>35</v>
      </c>
      <c r="AJ18" s="87">
        <v>28</v>
      </c>
      <c r="AK18" s="88">
        <v>18</v>
      </c>
      <c r="AL18" s="29">
        <f t="shared" si="1"/>
        <v>1394</v>
      </c>
      <c r="AM18" s="10">
        <f t="shared" si="1"/>
        <v>429</v>
      </c>
      <c r="AN18" s="18">
        <f t="shared" si="2"/>
        <v>30.774748923959827</v>
      </c>
      <c r="AO18" s="87">
        <v>10</v>
      </c>
      <c r="AP18" s="88">
        <v>6</v>
      </c>
      <c r="AQ18" s="99">
        <f t="shared" si="3"/>
        <v>60</v>
      </c>
      <c r="AR18" s="29">
        <v>11</v>
      </c>
      <c r="AS18" s="10">
        <v>11</v>
      </c>
      <c r="AT18" s="10">
        <v>8</v>
      </c>
      <c r="AU18" s="44">
        <v>11</v>
      </c>
      <c r="AV18" s="52"/>
    </row>
    <row r="19" spans="1:48" s="4" customFormat="1" ht="67.5" customHeight="1" thickBot="1">
      <c r="A19" s="16">
        <v>8</v>
      </c>
      <c r="B19" s="23" t="s">
        <v>47</v>
      </c>
      <c r="C19" s="49">
        <v>5998.2529999999997</v>
      </c>
      <c r="D19" s="49">
        <v>1307.008</v>
      </c>
      <c r="E19" s="45">
        <v>6530.5</v>
      </c>
      <c r="F19" s="26">
        <v>1159</v>
      </c>
      <c r="G19" s="34">
        <f t="shared" si="0"/>
        <v>21.789811133341662</v>
      </c>
      <c r="H19" s="29">
        <v>126</v>
      </c>
      <c r="I19" s="10">
        <v>41</v>
      </c>
      <c r="J19" s="10">
        <v>18</v>
      </c>
      <c r="K19" s="10">
        <v>13</v>
      </c>
      <c r="L19" s="10">
        <v>24</v>
      </c>
      <c r="M19" s="10">
        <v>2</v>
      </c>
      <c r="N19" s="10">
        <v>73</v>
      </c>
      <c r="O19" s="10">
        <v>56</v>
      </c>
      <c r="P19" s="10">
        <v>40</v>
      </c>
      <c r="Q19" s="10">
        <v>28</v>
      </c>
      <c r="R19" s="10">
        <v>4</v>
      </c>
      <c r="S19" s="10">
        <v>3</v>
      </c>
      <c r="T19" s="10">
        <v>117</v>
      </c>
      <c r="U19" s="10">
        <v>97</v>
      </c>
      <c r="V19" s="10">
        <v>0</v>
      </c>
      <c r="W19" s="10">
        <v>0</v>
      </c>
      <c r="X19" s="10">
        <v>16</v>
      </c>
      <c r="Y19" s="10">
        <v>7</v>
      </c>
      <c r="Z19" s="10">
        <v>1683</v>
      </c>
      <c r="AA19" s="10">
        <v>423</v>
      </c>
      <c r="AB19" s="10">
        <v>0</v>
      </c>
      <c r="AC19" s="10">
        <v>0</v>
      </c>
      <c r="AD19" s="10">
        <v>0</v>
      </c>
      <c r="AE19" s="10">
        <v>0</v>
      </c>
      <c r="AF19" s="10">
        <v>39</v>
      </c>
      <c r="AG19" s="10">
        <v>39</v>
      </c>
      <c r="AH19" s="10">
        <v>2</v>
      </c>
      <c r="AI19" s="44">
        <v>2</v>
      </c>
      <c r="AJ19" s="87">
        <v>531</v>
      </c>
      <c r="AK19" s="88">
        <v>252</v>
      </c>
      <c r="AL19" s="29">
        <f t="shared" si="1"/>
        <v>2673</v>
      </c>
      <c r="AM19" s="10">
        <f t="shared" si="1"/>
        <v>963</v>
      </c>
      <c r="AN19" s="18">
        <f t="shared" si="2"/>
        <v>36.026936026936028</v>
      </c>
      <c r="AO19" s="87">
        <v>43.5</v>
      </c>
      <c r="AP19" s="88">
        <v>15.5</v>
      </c>
      <c r="AQ19" s="99">
        <f t="shared" si="3"/>
        <v>35.632183908045981</v>
      </c>
      <c r="AR19" s="29">
        <v>50</v>
      </c>
      <c r="AS19" s="10">
        <v>19</v>
      </c>
      <c r="AT19" s="10">
        <v>19</v>
      </c>
      <c r="AU19" s="44">
        <v>18</v>
      </c>
      <c r="AV19" s="52"/>
    </row>
    <row r="20" spans="1:48" s="4" customFormat="1" ht="67.5" customHeight="1" thickBot="1">
      <c r="A20" s="16">
        <v>9</v>
      </c>
      <c r="B20" s="23" t="s">
        <v>48</v>
      </c>
      <c r="C20" s="51">
        <v>6703.8489999999993</v>
      </c>
      <c r="D20" s="51">
        <v>1304.828</v>
      </c>
      <c r="E20" s="46">
        <v>8060</v>
      </c>
      <c r="F20" s="27">
        <v>1006.5</v>
      </c>
      <c r="G20" s="34">
        <f t="shared" si="0"/>
        <v>19.463863222456233</v>
      </c>
      <c r="H20" s="31">
        <v>221</v>
      </c>
      <c r="I20" s="17">
        <v>5</v>
      </c>
      <c r="J20" s="17">
        <v>51</v>
      </c>
      <c r="K20" s="17">
        <v>37</v>
      </c>
      <c r="L20" s="17">
        <v>117</v>
      </c>
      <c r="M20" s="17">
        <v>34</v>
      </c>
      <c r="N20" s="17">
        <v>91</v>
      </c>
      <c r="O20" s="17">
        <v>83</v>
      </c>
      <c r="P20" s="17">
        <v>29</v>
      </c>
      <c r="Q20" s="17">
        <v>13</v>
      </c>
      <c r="R20" s="17">
        <v>24</v>
      </c>
      <c r="S20" s="17">
        <v>20</v>
      </c>
      <c r="T20" s="17">
        <v>70</v>
      </c>
      <c r="U20" s="17">
        <v>52</v>
      </c>
      <c r="V20" s="17">
        <v>0</v>
      </c>
      <c r="W20" s="17">
        <v>0</v>
      </c>
      <c r="X20" s="17">
        <v>27</v>
      </c>
      <c r="Y20" s="17">
        <v>7.5</v>
      </c>
      <c r="Z20" s="17">
        <v>1759</v>
      </c>
      <c r="AA20" s="17">
        <v>420</v>
      </c>
      <c r="AB20" s="17">
        <v>0</v>
      </c>
      <c r="AC20" s="17">
        <v>0</v>
      </c>
      <c r="AD20" s="17">
        <v>0</v>
      </c>
      <c r="AE20" s="17">
        <v>0</v>
      </c>
      <c r="AF20" s="17">
        <v>66</v>
      </c>
      <c r="AG20" s="17">
        <v>66</v>
      </c>
      <c r="AH20" s="17">
        <v>66</v>
      </c>
      <c r="AI20" s="23">
        <v>66</v>
      </c>
      <c r="AJ20" s="89">
        <v>807</v>
      </c>
      <c r="AK20" s="90">
        <v>130</v>
      </c>
      <c r="AL20" s="29">
        <f t="shared" si="1"/>
        <v>3328</v>
      </c>
      <c r="AM20" s="10">
        <f t="shared" si="1"/>
        <v>933.5</v>
      </c>
      <c r="AN20" s="18">
        <f t="shared" si="2"/>
        <v>28.049879807692307</v>
      </c>
      <c r="AO20" s="89">
        <v>27</v>
      </c>
      <c r="AP20" s="90">
        <v>7.5</v>
      </c>
      <c r="AQ20" s="99">
        <f t="shared" si="3"/>
        <v>27.777777777777779</v>
      </c>
      <c r="AR20" s="31">
        <v>13</v>
      </c>
      <c r="AS20" s="17">
        <v>13</v>
      </c>
      <c r="AT20" s="17">
        <v>13</v>
      </c>
      <c r="AU20" s="23">
        <v>13</v>
      </c>
      <c r="AV20" s="103"/>
    </row>
    <row r="21" spans="1:48" s="4" customFormat="1" ht="67.5" customHeight="1" thickBot="1">
      <c r="A21" s="16">
        <v>10</v>
      </c>
      <c r="B21" s="23" t="s">
        <v>49</v>
      </c>
      <c r="C21" s="49">
        <v>6911.1559999999999</v>
      </c>
      <c r="D21" s="49">
        <v>1866.01</v>
      </c>
      <c r="E21" s="45">
        <v>10413</v>
      </c>
      <c r="F21" s="26">
        <v>2811</v>
      </c>
      <c r="G21" s="34">
        <f t="shared" si="0"/>
        <v>26.999969324958084</v>
      </c>
      <c r="H21" s="29">
        <v>25</v>
      </c>
      <c r="I21" s="10">
        <v>4</v>
      </c>
      <c r="J21" s="10">
        <v>75</v>
      </c>
      <c r="K21" s="10">
        <v>39</v>
      </c>
      <c r="L21" s="10">
        <v>181</v>
      </c>
      <c r="M21" s="10">
        <v>43</v>
      </c>
      <c r="N21" s="10">
        <v>19</v>
      </c>
      <c r="O21" s="10">
        <v>11</v>
      </c>
      <c r="P21" s="10">
        <v>38</v>
      </c>
      <c r="Q21" s="10">
        <v>18</v>
      </c>
      <c r="R21" s="10">
        <v>11</v>
      </c>
      <c r="S21" s="10">
        <v>6</v>
      </c>
      <c r="T21" s="10">
        <v>43</v>
      </c>
      <c r="U21" s="10">
        <v>38</v>
      </c>
      <c r="V21" s="10"/>
      <c r="W21" s="10"/>
      <c r="X21" s="11">
        <v>21</v>
      </c>
      <c r="Y21" s="10">
        <v>2</v>
      </c>
      <c r="Z21" s="10">
        <v>1123</v>
      </c>
      <c r="AA21" s="10">
        <v>543</v>
      </c>
      <c r="AB21" s="10"/>
      <c r="AC21" s="10"/>
      <c r="AD21" s="10"/>
      <c r="AE21" s="10"/>
      <c r="AF21" s="10">
        <v>65</v>
      </c>
      <c r="AG21" s="10">
        <v>29</v>
      </c>
      <c r="AH21" s="10">
        <v>34</v>
      </c>
      <c r="AI21" s="44">
        <v>34</v>
      </c>
      <c r="AJ21" s="87">
        <v>907</v>
      </c>
      <c r="AK21" s="88">
        <v>521</v>
      </c>
      <c r="AL21" s="29">
        <f t="shared" si="1"/>
        <v>2542</v>
      </c>
      <c r="AM21" s="10">
        <f t="shared" si="1"/>
        <v>1288</v>
      </c>
      <c r="AN21" s="18">
        <f t="shared" si="2"/>
        <v>50.668764752163653</v>
      </c>
      <c r="AO21" s="87">
        <v>21</v>
      </c>
      <c r="AP21" s="88">
        <v>2</v>
      </c>
      <c r="AQ21" s="99">
        <f t="shared" si="3"/>
        <v>9.5238095238095237</v>
      </c>
      <c r="AR21" s="29">
        <v>4</v>
      </c>
      <c r="AS21" s="10">
        <v>4</v>
      </c>
      <c r="AT21" s="10">
        <v>4</v>
      </c>
      <c r="AU21" s="44">
        <v>1</v>
      </c>
      <c r="AV21" s="52"/>
    </row>
    <row r="22" spans="1:48" s="4" customFormat="1" ht="67.5" customHeight="1" thickBot="1">
      <c r="A22" s="16">
        <v>11</v>
      </c>
      <c r="B22" s="23" t="s">
        <v>50</v>
      </c>
      <c r="C22" s="52">
        <v>7200.8759999999993</v>
      </c>
      <c r="D22" s="52">
        <v>1082.16788</v>
      </c>
      <c r="E22" s="45">
        <v>6352</v>
      </c>
      <c r="F22" s="26">
        <v>895</v>
      </c>
      <c r="G22" s="34">
        <f t="shared" si="0"/>
        <v>15.028281003589008</v>
      </c>
      <c r="H22" s="32">
        <v>170</v>
      </c>
      <c r="I22" s="19">
        <v>11</v>
      </c>
      <c r="J22" s="19">
        <v>25</v>
      </c>
      <c r="K22" s="19">
        <v>14</v>
      </c>
      <c r="L22" s="19">
        <v>21</v>
      </c>
      <c r="M22" s="19">
        <v>6</v>
      </c>
      <c r="N22" s="19">
        <v>18</v>
      </c>
      <c r="O22" s="19">
        <v>17</v>
      </c>
      <c r="P22" s="19">
        <v>47</v>
      </c>
      <c r="Q22" s="19">
        <v>15</v>
      </c>
      <c r="R22" s="19">
        <v>9</v>
      </c>
      <c r="S22" s="19">
        <v>7</v>
      </c>
      <c r="T22" s="19">
        <v>40</v>
      </c>
      <c r="U22" s="19">
        <v>15</v>
      </c>
      <c r="V22" s="19">
        <v>0</v>
      </c>
      <c r="W22" s="19">
        <v>0</v>
      </c>
      <c r="X22" s="11">
        <v>16.5</v>
      </c>
      <c r="Y22" s="11">
        <v>4.5</v>
      </c>
      <c r="Z22" s="19">
        <v>5147</v>
      </c>
      <c r="AA22" s="19">
        <v>414</v>
      </c>
      <c r="AB22" s="19">
        <v>0</v>
      </c>
      <c r="AC22" s="19">
        <v>0</v>
      </c>
      <c r="AD22" s="19">
        <v>0</v>
      </c>
      <c r="AE22" s="19">
        <v>0</v>
      </c>
      <c r="AF22" s="19">
        <v>31</v>
      </c>
      <c r="AG22" s="19">
        <v>21</v>
      </c>
      <c r="AH22" s="19">
        <v>9</v>
      </c>
      <c r="AI22" s="79">
        <v>8</v>
      </c>
      <c r="AJ22" s="91">
        <v>3803</v>
      </c>
      <c r="AK22" s="92">
        <v>162</v>
      </c>
      <c r="AL22" s="29">
        <f t="shared" si="1"/>
        <v>9336.5</v>
      </c>
      <c r="AM22" s="10">
        <f t="shared" si="1"/>
        <v>694.5</v>
      </c>
      <c r="AN22" s="18">
        <f t="shared" si="2"/>
        <v>7.4385476356236282</v>
      </c>
      <c r="AO22" s="95">
        <v>13</v>
      </c>
      <c r="AP22" s="96">
        <v>4</v>
      </c>
      <c r="AQ22" s="99">
        <f t="shared" si="3"/>
        <v>30.76923076923077</v>
      </c>
      <c r="AR22" s="32">
        <v>7</v>
      </c>
      <c r="AS22" s="19">
        <v>3</v>
      </c>
      <c r="AT22" s="19">
        <v>4</v>
      </c>
      <c r="AU22" s="79">
        <v>2</v>
      </c>
      <c r="AV22" s="50"/>
    </row>
    <row r="23" spans="1:48" s="4" customFormat="1" ht="67.5" customHeight="1" thickBot="1">
      <c r="A23" s="16">
        <v>12</v>
      </c>
      <c r="B23" s="23" t="s">
        <v>51</v>
      </c>
      <c r="C23" s="50">
        <v>8566.0220000000008</v>
      </c>
      <c r="D23" s="50">
        <v>1713.2</v>
      </c>
      <c r="E23" s="45">
        <v>5950.5</v>
      </c>
      <c r="F23" s="26">
        <v>1185.3</v>
      </c>
      <c r="G23" s="34">
        <f t="shared" si="0"/>
        <v>19.999948634266872</v>
      </c>
      <c r="H23" s="29">
        <v>414</v>
      </c>
      <c r="I23" s="10">
        <v>34</v>
      </c>
      <c r="J23" s="10">
        <v>14</v>
      </c>
      <c r="K23" s="10">
        <v>7</v>
      </c>
      <c r="L23" s="10">
        <v>6</v>
      </c>
      <c r="M23" s="10">
        <v>4</v>
      </c>
      <c r="N23" s="10">
        <v>66</v>
      </c>
      <c r="O23" s="10">
        <v>43</v>
      </c>
      <c r="P23" s="10">
        <v>168</v>
      </c>
      <c r="Q23" s="10">
        <v>31</v>
      </c>
      <c r="R23" s="10">
        <v>11</v>
      </c>
      <c r="S23" s="10">
        <v>11</v>
      </c>
      <c r="T23" s="10">
        <v>13</v>
      </c>
      <c r="U23" s="10">
        <v>10</v>
      </c>
      <c r="V23" s="10">
        <v>0</v>
      </c>
      <c r="W23" s="10">
        <v>0</v>
      </c>
      <c r="X23" s="10">
        <v>27</v>
      </c>
      <c r="Y23" s="10">
        <v>3</v>
      </c>
      <c r="Z23" s="10">
        <v>4251</v>
      </c>
      <c r="AA23" s="10">
        <v>346</v>
      </c>
      <c r="AB23" s="10">
        <v>0</v>
      </c>
      <c r="AC23" s="10">
        <v>0</v>
      </c>
      <c r="AD23" s="10">
        <v>0</v>
      </c>
      <c r="AE23" s="10">
        <v>0</v>
      </c>
      <c r="AF23" s="10">
        <v>75</v>
      </c>
      <c r="AG23" s="10">
        <v>71</v>
      </c>
      <c r="AH23" s="10">
        <v>75</v>
      </c>
      <c r="AI23" s="44">
        <v>71</v>
      </c>
      <c r="AJ23" s="87">
        <v>3369</v>
      </c>
      <c r="AK23" s="88">
        <v>545</v>
      </c>
      <c r="AL23" s="29">
        <f t="shared" si="1"/>
        <v>8489</v>
      </c>
      <c r="AM23" s="10">
        <f t="shared" si="1"/>
        <v>1176</v>
      </c>
      <c r="AN23" s="18">
        <f t="shared" si="2"/>
        <v>13.85322181646837</v>
      </c>
      <c r="AO23" s="87">
        <v>87.5</v>
      </c>
      <c r="AP23" s="88">
        <v>15</v>
      </c>
      <c r="AQ23" s="99">
        <f t="shared" si="3"/>
        <v>17.142857142857142</v>
      </c>
      <c r="AR23" s="29">
        <v>145</v>
      </c>
      <c r="AS23" s="10">
        <v>139</v>
      </c>
      <c r="AT23" s="10">
        <v>139</v>
      </c>
      <c r="AU23" s="44">
        <v>139</v>
      </c>
      <c r="AV23" s="52"/>
    </row>
    <row r="24" spans="1:48" s="4" customFormat="1" ht="67.5" customHeight="1" thickBot="1">
      <c r="A24" s="16">
        <v>13</v>
      </c>
      <c r="B24" s="23" t="s">
        <v>52</v>
      </c>
      <c r="C24" s="49">
        <v>3395.04</v>
      </c>
      <c r="D24" s="49">
        <v>347.3</v>
      </c>
      <c r="E24" s="45">
        <v>9943</v>
      </c>
      <c r="F24" s="26">
        <v>581.5</v>
      </c>
      <c r="G24" s="34">
        <f t="shared" si="0"/>
        <v>10.229629105989915</v>
      </c>
      <c r="H24" s="29">
        <v>27</v>
      </c>
      <c r="I24" s="10">
        <v>0</v>
      </c>
      <c r="J24" s="10">
        <v>16</v>
      </c>
      <c r="K24" s="10">
        <v>8</v>
      </c>
      <c r="L24" s="10">
        <v>7</v>
      </c>
      <c r="M24" s="10">
        <v>0</v>
      </c>
      <c r="N24" s="10">
        <v>0</v>
      </c>
      <c r="O24" s="10">
        <v>0</v>
      </c>
      <c r="P24" s="10">
        <v>27</v>
      </c>
      <c r="Q24" s="10">
        <v>1</v>
      </c>
      <c r="R24" s="10">
        <v>3</v>
      </c>
      <c r="S24" s="10">
        <v>3</v>
      </c>
      <c r="T24" s="10">
        <v>4</v>
      </c>
      <c r="U24" s="10">
        <v>4</v>
      </c>
      <c r="V24" s="10">
        <v>0</v>
      </c>
      <c r="W24" s="10">
        <v>0</v>
      </c>
      <c r="X24" s="10">
        <v>19</v>
      </c>
      <c r="Y24" s="10">
        <v>0</v>
      </c>
      <c r="Z24" s="10">
        <v>653</v>
      </c>
      <c r="AA24" s="10">
        <v>48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0</v>
      </c>
      <c r="AH24" s="10">
        <v>0</v>
      </c>
      <c r="AI24" s="44">
        <v>0</v>
      </c>
      <c r="AJ24" s="87">
        <v>742</v>
      </c>
      <c r="AK24" s="88">
        <v>66</v>
      </c>
      <c r="AL24" s="29">
        <f t="shared" si="1"/>
        <v>1498</v>
      </c>
      <c r="AM24" s="10">
        <f t="shared" si="1"/>
        <v>130</v>
      </c>
      <c r="AN24" s="18">
        <f t="shared" si="2"/>
        <v>8.6782376502002663</v>
      </c>
      <c r="AO24" s="87">
        <v>15</v>
      </c>
      <c r="AP24" s="88">
        <v>7.5</v>
      </c>
      <c r="AQ24" s="99">
        <f t="shared" si="3"/>
        <v>50</v>
      </c>
      <c r="AR24" s="29">
        <v>10</v>
      </c>
      <c r="AS24" s="10">
        <v>6</v>
      </c>
      <c r="AT24" s="10">
        <v>10</v>
      </c>
      <c r="AU24" s="44">
        <v>10</v>
      </c>
      <c r="AV24" s="52"/>
    </row>
    <row r="25" spans="1:48" s="4" customFormat="1" ht="67.5" customHeight="1" thickBot="1">
      <c r="A25" s="16">
        <v>14</v>
      </c>
      <c r="B25" s="23" t="s">
        <v>53</v>
      </c>
      <c r="C25" s="53">
        <v>4370.4489999999996</v>
      </c>
      <c r="D25" s="53">
        <v>961.2</v>
      </c>
      <c r="E25" s="47">
        <v>7960</v>
      </c>
      <c r="F25" s="28">
        <v>1453</v>
      </c>
      <c r="G25" s="34">
        <f t="shared" si="0"/>
        <v>21.993163631471276</v>
      </c>
      <c r="H25" s="31">
        <v>378</v>
      </c>
      <c r="I25" s="17">
        <v>54</v>
      </c>
      <c r="J25" s="17">
        <v>38</v>
      </c>
      <c r="K25" s="17">
        <v>17</v>
      </c>
      <c r="L25" s="17">
        <v>10</v>
      </c>
      <c r="M25" s="17">
        <v>5</v>
      </c>
      <c r="N25" s="17">
        <v>41</v>
      </c>
      <c r="O25" s="17">
        <v>15</v>
      </c>
      <c r="P25" s="17">
        <v>59</v>
      </c>
      <c r="Q25" s="17">
        <v>27</v>
      </c>
      <c r="R25" s="17">
        <v>67</v>
      </c>
      <c r="S25" s="17">
        <v>51</v>
      </c>
      <c r="T25" s="17">
        <v>116</v>
      </c>
      <c r="U25" s="17">
        <v>58</v>
      </c>
      <c r="V25" s="17">
        <v>0</v>
      </c>
      <c r="W25" s="17">
        <v>0</v>
      </c>
      <c r="X25" s="17">
        <v>3</v>
      </c>
      <c r="Y25" s="17">
        <v>0</v>
      </c>
      <c r="Z25" s="17">
        <v>2314</v>
      </c>
      <c r="AA25" s="17">
        <v>402</v>
      </c>
      <c r="AB25" s="17">
        <v>0</v>
      </c>
      <c r="AC25" s="17">
        <v>0</v>
      </c>
      <c r="AD25" s="17">
        <v>0</v>
      </c>
      <c r="AE25" s="17">
        <v>0</v>
      </c>
      <c r="AF25" s="17">
        <v>9</v>
      </c>
      <c r="AG25" s="17">
        <v>6</v>
      </c>
      <c r="AH25" s="17">
        <v>19</v>
      </c>
      <c r="AI25" s="23">
        <v>19</v>
      </c>
      <c r="AJ25" s="89">
        <v>1931</v>
      </c>
      <c r="AK25" s="90">
        <v>173</v>
      </c>
      <c r="AL25" s="29">
        <f t="shared" si="1"/>
        <v>4985</v>
      </c>
      <c r="AM25" s="10">
        <f t="shared" si="1"/>
        <v>827</v>
      </c>
      <c r="AN25" s="18">
        <f t="shared" si="2"/>
        <v>16.58976930792377</v>
      </c>
      <c r="AO25" s="89">
        <v>3</v>
      </c>
      <c r="AP25" s="90"/>
      <c r="AQ25" s="99">
        <f t="shared" si="3"/>
        <v>0</v>
      </c>
      <c r="AR25" s="31"/>
      <c r="AS25" s="17"/>
      <c r="AT25" s="17"/>
      <c r="AU25" s="23"/>
      <c r="AV25" s="103"/>
    </row>
    <row r="26" spans="1:48" s="4" customFormat="1" ht="67.5" customHeight="1" thickBot="1">
      <c r="A26" s="16">
        <v>15</v>
      </c>
      <c r="B26" s="23" t="s">
        <v>54</v>
      </c>
      <c r="C26" s="53">
        <v>4717.3280000000004</v>
      </c>
      <c r="D26" s="53">
        <v>4438.4629999999997</v>
      </c>
      <c r="E26" s="45">
        <v>4760</v>
      </c>
      <c r="F26" s="26">
        <v>4474.5</v>
      </c>
      <c r="G26" s="34">
        <f t="shared" si="0"/>
        <v>94.088496708306053</v>
      </c>
      <c r="H26" s="29">
        <v>1032</v>
      </c>
      <c r="I26" s="10">
        <v>378</v>
      </c>
      <c r="J26" s="10">
        <v>357</v>
      </c>
      <c r="K26" s="10">
        <v>161</v>
      </c>
      <c r="L26" s="11">
        <v>219</v>
      </c>
      <c r="M26" s="11">
        <v>100</v>
      </c>
      <c r="N26" s="10">
        <v>168</v>
      </c>
      <c r="O26" s="10">
        <v>114</v>
      </c>
      <c r="P26" s="10">
        <v>285</v>
      </c>
      <c r="Q26" s="10">
        <v>184</v>
      </c>
      <c r="R26" s="10">
        <v>139</v>
      </c>
      <c r="S26" s="10">
        <v>98</v>
      </c>
      <c r="T26" s="10">
        <v>63</v>
      </c>
      <c r="U26" s="10">
        <v>62</v>
      </c>
      <c r="V26" s="10">
        <v>0</v>
      </c>
      <c r="W26" s="11">
        <v>0</v>
      </c>
      <c r="X26" s="11">
        <v>78</v>
      </c>
      <c r="Y26" s="11">
        <v>4.5</v>
      </c>
      <c r="Z26" s="10">
        <v>4833</v>
      </c>
      <c r="AA26" s="10">
        <v>2395</v>
      </c>
      <c r="AB26" s="10">
        <v>4</v>
      </c>
      <c r="AC26" s="10">
        <v>4</v>
      </c>
      <c r="AD26" s="10">
        <v>0</v>
      </c>
      <c r="AE26" s="10">
        <v>0</v>
      </c>
      <c r="AF26" s="10">
        <v>543</v>
      </c>
      <c r="AG26" s="10">
        <v>336</v>
      </c>
      <c r="AH26" s="10">
        <v>3</v>
      </c>
      <c r="AI26" s="44">
        <v>3</v>
      </c>
      <c r="AJ26" s="87">
        <v>5712</v>
      </c>
      <c r="AK26" s="88">
        <v>3435</v>
      </c>
      <c r="AL26" s="29">
        <f t="shared" si="1"/>
        <v>13436</v>
      </c>
      <c r="AM26" s="10">
        <f t="shared" si="1"/>
        <v>7274.5</v>
      </c>
      <c r="AN26" s="18">
        <f t="shared" si="2"/>
        <v>54.141857695742779</v>
      </c>
      <c r="AO26" s="87">
        <v>67.5</v>
      </c>
      <c r="AP26" s="88">
        <v>2.5</v>
      </c>
      <c r="AQ26" s="99">
        <f t="shared" si="3"/>
        <v>3.7037037037037033</v>
      </c>
      <c r="AR26" s="29"/>
      <c r="AS26" s="10"/>
      <c r="AT26" s="10"/>
      <c r="AU26" s="44"/>
      <c r="AV26" s="52"/>
    </row>
    <row r="27" spans="1:48" s="21" customFormat="1" ht="67.5" customHeight="1" thickBot="1">
      <c r="A27" s="35">
        <v>16</v>
      </c>
      <c r="B27" s="36" t="s">
        <v>55</v>
      </c>
      <c r="C27" s="54">
        <v>5251.6539999999995</v>
      </c>
      <c r="D27" s="54">
        <v>1071.32</v>
      </c>
      <c r="E27" s="48">
        <v>4935</v>
      </c>
      <c r="F27" s="37">
        <v>1063</v>
      </c>
      <c r="G27" s="34">
        <f t="shared" si="0"/>
        <v>20.399668371145548</v>
      </c>
      <c r="H27" s="38">
        <v>286</v>
      </c>
      <c r="I27" s="39">
        <v>33</v>
      </c>
      <c r="J27" s="39">
        <v>113</v>
      </c>
      <c r="K27" s="39">
        <v>113</v>
      </c>
      <c r="L27" s="39">
        <v>319</v>
      </c>
      <c r="M27" s="39">
        <v>0</v>
      </c>
      <c r="N27" s="39">
        <v>24</v>
      </c>
      <c r="O27" s="39">
        <v>7</v>
      </c>
      <c r="P27" s="39">
        <v>62</v>
      </c>
      <c r="Q27" s="39">
        <v>62</v>
      </c>
      <c r="R27" s="39">
        <v>58</v>
      </c>
      <c r="S27" s="39">
        <v>47</v>
      </c>
      <c r="T27" s="39">
        <v>35</v>
      </c>
      <c r="U27" s="39">
        <v>35</v>
      </c>
      <c r="V27" s="39">
        <v>0</v>
      </c>
      <c r="W27" s="39">
        <v>0</v>
      </c>
      <c r="X27" s="39">
        <v>83</v>
      </c>
      <c r="Y27" s="39">
        <v>10</v>
      </c>
      <c r="Z27" s="39">
        <v>799</v>
      </c>
      <c r="AA27" s="39">
        <v>166</v>
      </c>
      <c r="AB27" s="39">
        <v>0</v>
      </c>
      <c r="AC27" s="39">
        <v>0</v>
      </c>
      <c r="AD27" s="39">
        <v>0</v>
      </c>
      <c r="AE27" s="39">
        <v>0</v>
      </c>
      <c r="AF27" s="39">
        <v>60</v>
      </c>
      <c r="AG27" s="39">
        <v>60</v>
      </c>
      <c r="AH27" s="39">
        <v>60</v>
      </c>
      <c r="AI27" s="80">
        <v>60</v>
      </c>
      <c r="AJ27" s="93">
        <v>548</v>
      </c>
      <c r="AK27" s="94">
        <v>186</v>
      </c>
      <c r="AL27" s="29">
        <f t="shared" si="1"/>
        <v>2447</v>
      </c>
      <c r="AM27" s="10">
        <f t="shared" si="1"/>
        <v>779</v>
      </c>
      <c r="AN27" s="18">
        <f t="shared" si="2"/>
        <v>31.8348998774009</v>
      </c>
      <c r="AO27" s="97">
        <v>23</v>
      </c>
      <c r="AP27" s="98">
        <v>2</v>
      </c>
      <c r="AQ27" s="99">
        <f t="shared" si="3"/>
        <v>8.695652173913043</v>
      </c>
      <c r="AR27" s="83"/>
      <c r="AS27" s="40"/>
      <c r="AT27" s="40"/>
      <c r="AU27" s="101"/>
      <c r="AV27" s="104"/>
    </row>
    <row r="28" spans="1:48" s="5" customFormat="1" ht="61.5" customHeight="1" thickBot="1">
      <c r="A28" s="182" t="s">
        <v>12</v>
      </c>
      <c r="B28" s="183"/>
      <c r="C28" s="43">
        <f>SUM(C12:C27)</f>
        <v>108629.73299999998</v>
      </c>
      <c r="D28" s="41">
        <f>SUM(D12:D27)</f>
        <v>27921.970880000001</v>
      </c>
      <c r="E28" s="72">
        <f>SUM(E12:E27)</f>
        <v>138624</v>
      </c>
      <c r="F28" s="73">
        <f>SUM(F12:F27)</f>
        <v>31693.995687236609</v>
      </c>
      <c r="G28" s="74">
        <f>D28/C28*100</f>
        <v>25.703801444490349</v>
      </c>
      <c r="H28" s="72">
        <f t="shared" ref="H28:AM28" si="4">SUM(H12:H27)</f>
        <v>4587</v>
      </c>
      <c r="I28" s="75">
        <f t="shared" si="4"/>
        <v>891</v>
      </c>
      <c r="J28" s="75">
        <f t="shared" si="4"/>
        <v>1313</v>
      </c>
      <c r="K28" s="75">
        <f t="shared" si="4"/>
        <v>739</v>
      </c>
      <c r="L28" s="75">
        <f t="shared" si="4"/>
        <v>1455</v>
      </c>
      <c r="M28" s="75">
        <f t="shared" si="4"/>
        <v>306</v>
      </c>
      <c r="N28" s="75">
        <f t="shared" si="4"/>
        <v>689</v>
      </c>
      <c r="O28" s="75">
        <f t="shared" si="4"/>
        <v>504</v>
      </c>
      <c r="P28" s="75">
        <f t="shared" si="4"/>
        <v>1122</v>
      </c>
      <c r="Q28" s="75">
        <f t="shared" si="4"/>
        <v>570</v>
      </c>
      <c r="R28" s="75">
        <f t="shared" si="4"/>
        <v>489</v>
      </c>
      <c r="S28" s="75">
        <f t="shared" si="4"/>
        <v>380</v>
      </c>
      <c r="T28" s="75">
        <f t="shared" si="4"/>
        <v>1261</v>
      </c>
      <c r="U28" s="75">
        <f t="shared" si="4"/>
        <v>868</v>
      </c>
      <c r="V28" s="75">
        <f t="shared" si="4"/>
        <v>0</v>
      </c>
      <c r="W28" s="75">
        <f t="shared" si="4"/>
        <v>0</v>
      </c>
      <c r="X28" s="75">
        <f t="shared" si="4"/>
        <v>387.5</v>
      </c>
      <c r="Y28" s="75">
        <f t="shared" si="4"/>
        <v>55.5</v>
      </c>
      <c r="Z28" s="75">
        <f t="shared" si="4"/>
        <v>39131</v>
      </c>
      <c r="AA28" s="75">
        <f t="shared" si="4"/>
        <v>9386</v>
      </c>
      <c r="AB28" s="75">
        <f t="shared" si="4"/>
        <v>4</v>
      </c>
      <c r="AC28" s="75">
        <f t="shared" si="4"/>
        <v>4</v>
      </c>
      <c r="AD28" s="75">
        <f t="shared" si="4"/>
        <v>2</v>
      </c>
      <c r="AE28" s="75">
        <f t="shared" si="4"/>
        <v>2</v>
      </c>
      <c r="AF28" s="75">
        <f t="shared" si="4"/>
        <v>1262</v>
      </c>
      <c r="AG28" s="75">
        <f t="shared" si="4"/>
        <v>977</v>
      </c>
      <c r="AH28" s="75">
        <f t="shared" si="4"/>
        <v>572</v>
      </c>
      <c r="AI28" s="81">
        <f t="shared" si="4"/>
        <v>530</v>
      </c>
      <c r="AJ28" s="72">
        <f t="shared" si="4"/>
        <v>30037</v>
      </c>
      <c r="AK28" s="73">
        <f t="shared" si="4"/>
        <v>8490</v>
      </c>
      <c r="AL28" s="84">
        <f t="shared" si="4"/>
        <v>82311.5</v>
      </c>
      <c r="AM28" s="73">
        <f t="shared" si="4"/>
        <v>23702.5</v>
      </c>
      <c r="AN28" s="42">
        <f>AM28/AL28*100</f>
        <v>28.796097750618078</v>
      </c>
      <c r="AO28" s="72">
        <f>SUM(AO12:AO27)</f>
        <v>447.5</v>
      </c>
      <c r="AP28" s="73">
        <f>SUM(AP12:AP27)</f>
        <v>77.5</v>
      </c>
      <c r="AQ28" s="43">
        <f>AP28/AO28*100</f>
        <v>17.318435754189945</v>
      </c>
      <c r="AR28" s="42">
        <f>SUM(AR12:AR27)</f>
        <v>272</v>
      </c>
      <c r="AS28" s="41">
        <f>SUM(AS12:AS27)</f>
        <v>213</v>
      </c>
      <c r="AT28" s="41">
        <f>SUM(AT12:AT27)</f>
        <v>215</v>
      </c>
      <c r="AU28" s="41">
        <f>SUM(AU12:AU27)</f>
        <v>200</v>
      </c>
      <c r="AV28" s="43">
        <f>SUM(AV12:AV27)</f>
        <v>0</v>
      </c>
    </row>
    <row r="29" spans="1:48" s="4" customFormat="1"/>
    <row r="30" spans="1:48" ht="51" customHeight="1"/>
    <row r="34" spans="24:26" ht="90" customHeight="1">
      <c r="X34" s="6"/>
      <c r="Y34" s="6"/>
      <c r="Z34" s="6"/>
    </row>
    <row r="57" spans="38:41" ht="45.75">
      <c r="AL57" s="9"/>
      <c r="AM57" s="9"/>
      <c r="AN57" s="9"/>
      <c r="AO57" s="9"/>
    </row>
    <row r="58" spans="38:41" ht="45.75">
      <c r="AL58" s="9"/>
      <c r="AM58" s="9"/>
      <c r="AN58" s="9"/>
      <c r="AO58" s="9"/>
    </row>
    <row r="59" spans="38:41" ht="45.75">
      <c r="AL59" s="9"/>
      <c r="AM59" s="9"/>
      <c r="AN59" s="9"/>
      <c r="AO59" s="9"/>
    </row>
    <row r="60" spans="38:41" ht="45.75">
      <c r="AL60" s="9"/>
      <c r="AM60" s="9"/>
      <c r="AN60" s="9"/>
      <c r="AO60" s="9"/>
    </row>
    <row r="61" spans="38:41" ht="45.75">
      <c r="AL61" s="9"/>
      <c r="AM61" s="9"/>
      <c r="AN61" s="9"/>
      <c r="AO61" s="9"/>
    </row>
    <row r="62" spans="38:41" ht="45.75">
      <c r="AL62" s="9"/>
      <c r="AM62" s="9"/>
      <c r="AN62" s="9"/>
      <c r="AO62" s="9"/>
    </row>
    <row r="63" spans="38:41" ht="45.75">
      <c r="AL63" s="9"/>
      <c r="AM63" s="9"/>
      <c r="AN63" s="9"/>
      <c r="AO63" s="9"/>
    </row>
    <row r="64" spans="38:41" ht="45.75">
      <c r="AL64" s="9"/>
      <c r="AM64" s="9"/>
      <c r="AN64" s="9"/>
      <c r="AO64" s="9"/>
    </row>
    <row r="65" spans="38:41" ht="45.75">
      <c r="AL65" s="9"/>
      <c r="AM65" s="9"/>
      <c r="AN65" s="9"/>
      <c r="AO65" s="9"/>
    </row>
    <row r="66" spans="38:41" ht="45.75">
      <c r="AL66" s="9"/>
      <c r="AM66" s="9"/>
      <c r="AN66" s="9"/>
      <c r="AO66" s="9"/>
    </row>
    <row r="67" spans="38:41" ht="45.75">
      <c r="AL67" s="9"/>
      <c r="AM67" s="9"/>
      <c r="AN67" s="9"/>
      <c r="AO67" s="9"/>
    </row>
    <row r="68" spans="38:41" ht="45.75">
      <c r="AL68" s="9"/>
      <c r="AM68" s="9"/>
      <c r="AN68" s="9"/>
      <c r="AO68" s="9"/>
    </row>
    <row r="69" spans="38:41" ht="45.75">
      <c r="AL69" s="9"/>
      <c r="AM69" s="9"/>
      <c r="AN69" s="9"/>
      <c r="AO69" s="9"/>
    </row>
    <row r="70" spans="38:41" ht="45.75">
      <c r="AL70" s="9"/>
      <c r="AM70" s="9"/>
      <c r="AN70" s="9"/>
      <c r="AO70" s="9"/>
    </row>
    <row r="71" spans="38:41" ht="45.75">
      <c r="AL71" s="9"/>
      <c r="AM71" s="9"/>
      <c r="AN71" s="9"/>
      <c r="AO71" s="9"/>
    </row>
    <row r="72" spans="38:41" ht="45.75">
      <c r="AL72" s="9"/>
      <c r="AM72" s="9"/>
      <c r="AN72" s="9"/>
      <c r="AO72" s="9"/>
    </row>
  </sheetData>
  <mergeCells count="61">
    <mergeCell ref="A28:B28"/>
    <mergeCell ref="T9:U9"/>
    <mergeCell ref="D9:D10"/>
    <mergeCell ref="E9:E10"/>
    <mergeCell ref="F9:F10"/>
    <mergeCell ref="H9:I9"/>
    <mergeCell ref="B6:B10"/>
    <mergeCell ref="C6:C8"/>
    <mergeCell ref="C9:C10"/>
    <mergeCell ref="D6:D8"/>
    <mergeCell ref="E6:G7"/>
    <mergeCell ref="G8:G10"/>
    <mergeCell ref="H8:I8"/>
    <mergeCell ref="J8:K8"/>
    <mergeCell ref="J9:K9"/>
    <mergeCell ref="AV6:AV10"/>
    <mergeCell ref="AU6:AU8"/>
    <mergeCell ref="H6:AN7"/>
    <mergeCell ref="AT6:AT8"/>
    <mergeCell ref="AO9:AO10"/>
    <mergeCell ref="AQ6:AQ10"/>
    <mergeCell ref="AH9:AI9"/>
    <mergeCell ref="N8:O8"/>
    <mergeCell ref="P8:Q8"/>
    <mergeCell ref="R9:S9"/>
    <mergeCell ref="AU9:AU10"/>
    <mergeCell ref="V9:W9"/>
    <mergeCell ref="AP9:AP10"/>
    <mergeCell ref="AR9:AR10"/>
    <mergeCell ref="AH8:AI8"/>
    <mergeCell ref="AS6:AS8"/>
    <mergeCell ref="AR6:AR8"/>
    <mergeCell ref="A1:B1"/>
    <mergeCell ref="A2:B2"/>
    <mergeCell ref="B3:AA4"/>
    <mergeCell ref="AE3:AV5"/>
    <mergeCell ref="A6:A10"/>
    <mergeCell ref="AT9:AT10"/>
    <mergeCell ref="AS9:AS10"/>
    <mergeCell ref="V8:W8"/>
    <mergeCell ref="N9:O9"/>
    <mergeCell ref="P9:Q9"/>
    <mergeCell ref="AO6:AO8"/>
    <mergeCell ref="X9:Y9"/>
    <mergeCell ref="Z9:AA9"/>
    <mergeCell ref="AB9:AC9"/>
    <mergeCell ref="AD9:AE9"/>
    <mergeCell ref="AP6:AP8"/>
    <mergeCell ref="R8:S8"/>
    <mergeCell ref="L8:M8"/>
    <mergeCell ref="AJ8:AK9"/>
    <mergeCell ref="AL8:AM9"/>
    <mergeCell ref="AN8:AN10"/>
    <mergeCell ref="AF8:AG8"/>
    <mergeCell ref="AB8:AC8"/>
    <mergeCell ref="AD8:AE8"/>
    <mergeCell ref="AF9:AG9"/>
    <mergeCell ref="Z8:AA8"/>
    <mergeCell ref="L9:M9"/>
    <mergeCell ref="T8:U8"/>
    <mergeCell ref="X8:Y8"/>
  </mergeCells>
  <conditionalFormatting sqref="AO12:AP27 AR12:AU27 H12:AM27">
    <cfRule type="cellIs" dxfId="18" priority="15" stopIfTrue="1" operator="equal">
      <formula>0</formula>
    </cfRule>
  </conditionalFormatting>
  <conditionalFormatting sqref="AO12:AP27 AR12:AU27 H12:AM27">
    <cfRule type="cellIs" dxfId="17" priority="14" stopIfTrue="1" operator="equal">
      <formula>0</formula>
    </cfRule>
  </conditionalFormatting>
  <conditionalFormatting sqref="AO13:AP27 AR13:AU27 H13:AL27 AL12:AL13 AM12:AM27">
    <cfRule type="cellIs" dxfId="16" priority="13" stopIfTrue="1" operator="equal">
      <formula>0</formula>
    </cfRule>
  </conditionalFormatting>
  <conditionalFormatting sqref="AO13:AP27 AR13:AU27 H13:AL27 AL12:AL13 AM12:AM27">
    <cfRule type="cellIs" dxfId="15" priority="12" stopIfTrue="1" operator="equal">
      <formula>0</formula>
    </cfRule>
  </conditionalFormatting>
  <conditionalFormatting sqref="AL57:AO72">
    <cfRule type="cellIs" dxfId="14" priority="11" operator="lessThan">
      <formula>$AN$28</formula>
    </cfRule>
  </conditionalFormatting>
  <conditionalFormatting sqref="AN12:AN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2:AQ28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R17:AU17">
    <cfRule type="cellIs" dxfId="13" priority="8" stopIfTrue="1" operator="equal">
      <formula>0</formula>
    </cfRule>
  </conditionalFormatting>
  <conditionalFormatting sqref="AR17:AU17">
    <cfRule type="cellIs" dxfId="12" priority="7" stopIfTrue="1" operator="equal">
      <formula>0</formula>
    </cfRule>
  </conditionalFormatting>
  <conditionalFormatting sqref="AR17:AU17">
    <cfRule type="cellIs" dxfId="11" priority="6" stopIfTrue="1" operator="equal">
      <formula>0</formula>
    </cfRule>
  </conditionalFormatting>
  <conditionalFormatting sqref="AR17:AU17">
    <cfRule type="cellIs" dxfId="10" priority="5" stopIfTrue="1" operator="equal">
      <formula>0</formula>
    </cfRule>
  </conditionalFormatting>
  <conditionalFormatting sqref="AO13:AP13">
    <cfRule type="cellIs" dxfId="9" priority="4" stopIfTrue="1" operator="equal">
      <formula>0</formula>
    </cfRule>
  </conditionalFormatting>
  <conditionalFormatting sqref="AO13:AP13">
    <cfRule type="cellIs" dxfId="8" priority="3" stopIfTrue="1" operator="equal">
      <formula>0</formula>
    </cfRule>
  </conditionalFormatting>
  <conditionalFormatting sqref="AO13:AP13">
    <cfRule type="cellIs" dxfId="7" priority="2" stopIfTrue="1" operator="equal">
      <formula>0</formula>
    </cfRule>
  </conditionalFormatting>
  <conditionalFormatting sqref="AO13:AP13">
    <cfRule type="cellIs" dxfId="6" priority="1" stopIfTrue="1" operator="equal">
      <formula>0</formula>
    </cfRule>
  </conditionalFormatting>
  <pageMargins left="0.23622047244094491" right="0.15748031496062992" top="0.74803149606299213" bottom="0.74803149606299213" header="0.31496062992125984" footer="0.31496062992125984"/>
  <pageSetup paperSize="9" scale="16" fitToWidth="2" orientation="landscape" r:id="rId1"/>
  <colBreaks count="1" manualBreakCount="1">
    <brk id="29" max="27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V56"/>
  <sheetViews>
    <sheetView tabSelected="1" view="pageBreakPreview" zoomScale="25" zoomScaleNormal="30" zoomScaleSheetLayoutView="25" workbookViewId="0">
      <selection activeCell="F30" sqref="F29:F30"/>
    </sheetView>
  </sheetViews>
  <sheetFormatPr defaultRowHeight="15"/>
  <cols>
    <col min="1" max="1" width="10.7109375" customWidth="1"/>
    <col min="2" max="2" width="78.85546875" customWidth="1"/>
    <col min="3" max="4" width="42.28515625" customWidth="1"/>
    <col min="5" max="5" width="36.7109375" customWidth="1"/>
    <col min="6" max="6" width="38.140625" customWidth="1"/>
    <col min="7" max="7" width="29.140625" customWidth="1"/>
    <col min="8" max="8" width="28.5703125" customWidth="1"/>
    <col min="9" max="9" width="32.140625" customWidth="1"/>
    <col min="10" max="14" width="26.42578125" customWidth="1"/>
    <col min="15" max="15" width="27" customWidth="1"/>
    <col min="16" max="24" width="26.42578125" customWidth="1"/>
    <col min="25" max="25" width="27.140625" customWidth="1"/>
    <col min="26" max="27" width="30.7109375" customWidth="1"/>
    <col min="28" max="35" width="26.42578125" customWidth="1"/>
    <col min="36" max="36" width="33" customWidth="1"/>
    <col min="37" max="37" width="36.85546875" customWidth="1"/>
    <col min="38" max="38" width="32.85546875" customWidth="1"/>
    <col min="39" max="39" width="35.5703125" customWidth="1"/>
    <col min="40" max="40" width="30" customWidth="1"/>
    <col min="41" max="42" width="50.42578125" customWidth="1"/>
    <col min="43" max="43" width="28.28515625" customWidth="1"/>
    <col min="44" max="47" width="31.140625" customWidth="1"/>
    <col min="48" max="48" width="63" customWidth="1"/>
  </cols>
  <sheetData>
    <row r="1" spans="1:48" ht="26.25">
      <c r="A1" s="121"/>
      <c r="B1" s="121"/>
      <c r="C1" s="13"/>
      <c r="D1" s="13"/>
      <c r="E1" s="13"/>
      <c r="F1" s="13"/>
      <c r="G1" s="13"/>
    </row>
    <row r="2" spans="1:48" ht="45">
      <c r="A2" s="122"/>
      <c r="B2" s="122"/>
      <c r="C2" s="14"/>
      <c r="D2" s="14"/>
      <c r="E2" s="14"/>
      <c r="F2" s="14"/>
      <c r="G2" s="14"/>
      <c r="H2" s="1"/>
      <c r="I2" s="15"/>
    </row>
    <row r="3" spans="1:48" ht="45" customHeight="1">
      <c r="A3" s="14"/>
      <c r="B3" s="123" t="s">
        <v>61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23"/>
      <c r="R3" s="123"/>
      <c r="S3" s="123"/>
      <c r="T3" s="123"/>
      <c r="U3" s="123"/>
      <c r="V3" s="123"/>
      <c r="W3" s="123"/>
      <c r="X3" s="123"/>
      <c r="Y3" s="123"/>
      <c r="Z3" s="123"/>
      <c r="AA3" s="123"/>
      <c r="AB3" s="2"/>
      <c r="AC3" s="2"/>
      <c r="AD3" s="2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4"/>
      <c r="AU3" s="144"/>
      <c r="AV3" s="144"/>
    </row>
    <row r="4" spans="1:48" ht="45">
      <c r="A4" s="14"/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3"/>
      <c r="X4" s="123"/>
      <c r="Y4" s="123"/>
      <c r="Z4" s="123"/>
      <c r="AA4" s="123"/>
      <c r="AB4" s="2"/>
      <c r="AC4" s="2"/>
      <c r="AD4" s="2"/>
      <c r="AE4" s="144"/>
      <c r="AF4" s="144"/>
      <c r="AG4" s="144"/>
      <c r="AH4" s="144"/>
      <c r="AI4" s="144"/>
      <c r="AJ4" s="144"/>
      <c r="AK4" s="144"/>
      <c r="AL4" s="144"/>
      <c r="AM4" s="144"/>
      <c r="AN4" s="144"/>
      <c r="AO4" s="144"/>
      <c r="AP4" s="144"/>
      <c r="AQ4" s="144"/>
      <c r="AR4" s="144"/>
      <c r="AS4" s="144"/>
      <c r="AT4" s="144"/>
      <c r="AU4" s="144"/>
      <c r="AV4" s="144"/>
    </row>
    <row r="5" spans="1:48" ht="45.75" thickBot="1">
      <c r="A5" s="14"/>
      <c r="B5" s="14"/>
      <c r="C5" s="14"/>
      <c r="D5" s="14"/>
      <c r="E5" s="14"/>
      <c r="F5" s="14"/>
      <c r="G5" s="14"/>
      <c r="AB5" s="2"/>
      <c r="AC5" s="2"/>
      <c r="AD5" s="2"/>
      <c r="AE5" s="145"/>
      <c r="AF5" s="145"/>
      <c r="AG5" s="145"/>
      <c r="AH5" s="145"/>
      <c r="AI5" s="145"/>
      <c r="AJ5" s="145"/>
      <c r="AK5" s="145"/>
      <c r="AL5" s="145"/>
      <c r="AM5" s="145"/>
      <c r="AN5" s="145"/>
      <c r="AO5" s="145"/>
      <c r="AP5" s="145"/>
      <c r="AQ5" s="145"/>
      <c r="AR5" s="145"/>
      <c r="AS5" s="145"/>
      <c r="AT5" s="145"/>
      <c r="AU5" s="145"/>
      <c r="AV5" s="145"/>
    </row>
    <row r="6" spans="1:48" ht="48" customHeight="1">
      <c r="A6" s="146" t="s">
        <v>0</v>
      </c>
      <c r="B6" s="184" t="s">
        <v>59</v>
      </c>
      <c r="C6" s="124" t="s">
        <v>36</v>
      </c>
      <c r="D6" s="124" t="s">
        <v>56</v>
      </c>
      <c r="E6" s="187" t="s">
        <v>37</v>
      </c>
      <c r="F6" s="188"/>
      <c r="G6" s="189"/>
      <c r="H6" s="193" t="s">
        <v>2</v>
      </c>
      <c r="I6" s="193"/>
      <c r="J6" s="193"/>
      <c r="K6" s="193"/>
      <c r="L6" s="193"/>
      <c r="M6" s="193"/>
      <c r="N6" s="193"/>
      <c r="O6" s="193"/>
      <c r="P6" s="193"/>
      <c r="Q6" s="193"/>
      <c r="R6" s="193"/>
      <c r="S6" s="193"/>
      <c r="T6" s="193"/>
      <c r="U6" s="193"/>
      <c r="V6" s="193"/>
      <c r="W6" s="193"/>
      <c r="X6" s="193"/>
      <c r="Y6" s="193"/>
      <c r="Z6" s="193"/>
      <c r="AA6" s="193"/>
      <c r="AB6" s="193"/>
      <c r="AC6" s="193"/>
      <c r="AD6" s="193"/>
      <c r="AE6" s="193"/>
      <c r="AF6" s="193"/>
      <c r="AG6" s="193"/>
      <c r="AH6" s="193"/>
      <c r="AI6" s="193"/>
      <c r="AJ6" s="193"/>
      <c r="AK6" s="193"/>
      <c r="AL6" s="193"/>
      <c r="AM6" s="193"/>
      <c r="AN6" s="193"/>
      <c r="AO6" s="173" t="s">
        <v>38</v>
      </c>
      <c r="AP6" s="166" t="s">
        <v>39</v>
      </c>
      <c r="AQ6" s="149" t="s">
        <v>7</v>
      </c>
      <c r="AR6" s="153" t="s">
        <v>8</v>
      </c>
      <c r="AS6" s="157" t="s">
        <v>9</v>
      </c>
      <c r="AT6" s="157" t="s">
        <v>10</v>
      </c>
      <c r="AU6" s="169" t="s">
        <v>11</v>
      </c>
      <c r="AV6" s="160" t="s">
        <v>3</v>
      </c>
    </row>
    <row r="7" spans="1:48" ht="66" customHeight="1" thickBot="1">
      <c r="A7" s="147"/>
      <c r="B7" s="185"/>
      <c r="C7" s="125"/>
      <c r="D7" s="125"/>
      <c r="E7" s="190"/>
      <c r="F7" s="191"/>
      <c r="G7" s="192"/>
      <c r="H7" s="194"/>
      <c r="I7" s="194"/>
      <c r="J7" s="194"/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194"/>
      <c r="AH7" s="194"/>
      <c r="AI7" s="194"/>
      <c r="AJ7" s="194"/>
      <c r="AK7" s="194"/>
      <c r="AL7" s="194"/>
      <c r="AM7" s="194"/>
      <c r="AN7" s="194"/>
      <c r="AO7" s="174"/>
      <c r="AP7" s="167"/>
      <c r="AQ7" s="150"/>
      <c r="AR7" s="154"/>
      <c r="AS7" s="158"/>
      <c r="AT7" s="158"/>
      <c r="AU7" s="170"/>
      <c r="AV7" s="161"/>
    </row>
    <row r="8" spans="1:48" ht="401.25" customHeight="1">
      <c r="A8" s="147"/>
      <c r="B8" s="185"/>
      <c r="C8" s="132"/>
      <c r="D8" s="126"/>
      <c r="E8" s="7" t="s">
        <v>16</v>
      </c>
      <c r="F8" s="8" t="s">
        <v>17</v>
      </c>
      <c r="G8" s="133" t="s">
        <v>34</v>
      </c>
      <c r="H8" s="206" t="s">
        <v>21</v>
      </c>
      <c r="I8" s="207"/>
      <c r="J8" s="208" t="s">
        <v>22</v>
      </c>
      <c r="K8" s="207"/>
      <c r="L8" s="208" t="s">
        <v>33</v>
      </c>
      <c r="M8" s="207"/>
      <c r="N8" s="204" t="s">
        <v>23</v>
      </c>
      <c r="O8" s="205"/>
      <c r="P8" s="204" t="s">
        <v>24</v>
      </c>
      <c r="Q8" s="205"/>
      <c r="R8" s="204" t="s">
        <v>25</v>
      </c>
      <c r="S8" s="205"/>
      <c r="T8" s="204" t="s">
        <v>26</v>
      </c>
      <c r="U8" s="205"/>
      <c r="V8" s="204" t="s">
        <v>27</v>
      </c>
      <c r="W8" s="205"/>
      <c r="X8" s="204" t="s">
        <v>28</v>
      </c>
      <c r="Y8" s="205"/>
      <c r="Z8" s="204" t="s">
        <v>29</v>
      </c>
      <c r="AA8" s="205"/>
      <c r="AB8" s="129" t="s">
        <v>30</v>
      </c>
      <c r="AC8" s="130"/>
      <c r="AD8" s="129" t="s">
        <v>31</v>
      </c>
      <c r="AE8" s="200"/>
      <c r="AF8" s="179" t="s">
        <v>5</v>
      </c>
      <c r="AG8" s="179"/>
      <c r="AH8" s="129" t="s">
        <v>32</v>
      </c>
      <c r="AI8" s="152"/>
      <c r="AJ8" s="146" t="s">
        <v>4</v>
      </c>
      <c r="AK8" s="176"/>
      <c r="AL8" s="195" t="s">
        <v>35</v>
      </c>
      <c r="AM8" s="196"/>
      <c r="AN8" s="149" t="s">
        <v>6</v>
      </c>
      <c r="AO8" s="175"/>
      <c r="AP8" s="168"/>
      <c r="AQ8" s="150"/>
      <c r="AR8" s="155"/>
      <c r="AS8" s="159"/>
      <c r="AT8" s="159"/>
      <c r="AU8" s="164"/>
      <c r="AV8" s="161"/>
    </row>
    <row r="9" spans="1:48" s="3" customFormat="1" ht="61.5" customHeight="1">
      <c r="A9" s="147"/>
      <c r="B9" s="185"/>
      <c r="C9" s="136" t="s">
        <v>15</v>
      </c>
      <c r="D9" s="136" t="s">
        <v>15</v>
      </c>
      <c r="E9" s="201" t="s">
        <v>18</v>
      </c>
      <c r="F9" s="138" t="s">
        <v>18</v>
      </c>
      <c r="G9" s="134"/>
      <c r="H9" s="203" t="s">
        <v>20</v>
      </c>
      <c r="I9" s="143"/>
      <c r="J9" s="142" t="s">
        <v>19</v>
      </c>
      <c r="K9" s="143"/>
      <c r="L9" s="142" t="s">
        <v>18</v>
      </c>
      <c r="M9" s="143"/>
      <c r="N9" s="140" t="s">
        <v>19</v>
      </c>
      <c r="O9" s="141"/>
      <c r="P9" s="140" t="s">
        <v>19</v>
      </c>
      <c r="Q9" s="141"/>
      <c r="R9" s="140" t="s">
        <v>19</v>
      </c>
      <c r="S9" s="141"/>
      <c r="T9" s="140" t="s">
        <v>19</v>
      </c>
      <c r="U9" s="141"/>
      <c r="V9" s="140" t="s">
        <v>18</v>
      </c>
      <c r="W9" s="141"/>
      <c r="X9" s="140" t="s">
        <v>18</v>
      </c>
      <c r="Y9" s="141"/>
      <c r="Z9" s="140" t="s">
        <v>20</v>
      </c>
      <c r="AA9" s="141"/>
      <c r="AB9" s="140" t="s">
        <v>19</v>
      </c>
      <c r="AC9" s="141"/>
      <c r="AD9" s="140" t="s">
        <v>19</v>
      </c>
      <c r="AE9" s="141"/>
      <c r="AF9" s="140" t="s">
        <v>19</v>
      </c>
      <c r="AG9" s="141"/>
      <c r="AH9" s="140" t="s">
        <v>19</v>
      </c>
      <c r="AI9" s="199"/>
      <c r="AJ9" s="177"/>
      <c r="AK9" s="178"/>
      <c r="AL9" s="197"/>
      <c r="AM9" s="198"/>
      <c r="AN9" s="150"/>
      <c r="AO9" s="180" t="s">
        <v>18</v>
      </c>
      <c r="AP9" s="171" t="s">
        <v>18</v>
      </c>
      <c r="AQ9" s="150"/>
      <c r="AR9" s="155" t="s">
        <v>19</v>
      </c>
      <c r="AS9" s="159" t="s">
        <v>19</v>
      </c>
      <c r="AT9" s="159" t="s">
        <v>19</v>
      </c>
      <c r="AU9" s="164" t="s">
        <v>19</v>
      </c>
      <c r="AV9" s="161"/>
    </row>
    <row r="10" spans="1:48" s="3" customFormat="1" ht="160.5" customHeight="1" thickBot="1">
      <c r="A10" s="148"/>
      <c r="B10" s="186"/>
      <c r="C10" s="137"/>
      <c r="D10" s="137"/>
      <c r="E10" s="202"/>
      <c r="F10" s="139"/>
      <c r="G10" s="135"/>
      <c r="H10" s="55" t="s">
        <v>13</v>
      </c>
      <c r="I10" s="56" t="s">
        <v>14</v>
      </c>
      <c r="J10" s="57" t="s">
        <v>13</v>
      </c>
      <c r="K10" s="56" t="s">
        <v>14</v>
      </c>
      <c r="L10" s="57" t="s">
        <v>13</v>
      </c>
      <c r="M10" s="56" t="s">
        <v>14</v>
      </c>
      <c r="N10" s="57" t="s">
        <v>13</v>
      </c>
      <c r="O10" s="56" t="s">
        <v>14</v>
      </c>
      <c r="P10" s="57" t="s">
        <v>13</v>
      </c>
      <c r="Q10" s="56" t="s">
        <v>14</v>
      </c>
      <c r="R10" s="57" t="s">
        <v>13</v>
      </c>
      <c r="S10" s="56" t="s">
        <v>14</v>
      </c>
      <c r="T10" s="57" t="s">
        <v>13</v>
      </c>
      <c r="U10" s="56" t="s">
        <v>14</v>
      </c>
      <c r="V10" s="57" t="s">
        <v>13</v>
      </c>
      <c r="W10" s="56" t="s">
        <v>14</v>
      </c>
      <c r="X10" s="57" t="s">
        <v>13</v>
      </c>
      <c r="Y10" s="56" t="s">
        <v>14</v>
      </c>
      <c r="Z10" s="57" t="s">
        <v>13</v>
      </c>
      <c r="AA10" s="56" t="s">
        <v>14</v>
      </c>
      <c r="AB10" s="57" t="s">
        <v>13</v>
      </c>
      <c r="AC10" s="56" t="s">
        <v>14</v>
      </c>
      <c r="AD10" s="57" t="s">
        <v>13</v>
      </c>
      <c r="AE10" s="56" t="s">
        <v>14</v>
      </c>
      <c r="AF10" s="57" t="s">
        <v>13</v>
      </c>
      <c r="AG10" s="56" t="s">
        <v>14</v>
      </c>
      <c r="AH10" s="57" t="s">
        <v>13</v>
      </c>
      <c r="AI10" s="58" t="s">
        <v>14</v>
      </c>
      <c r="AJ10" s="59" t="s">
        <v>13</v>
      </c>
      <c r="AK10" s="58" t="s">
        <v>14</v>
      </c>
      <c r="AL10" s="59" t="s">
        <v>13</v>
      </c>
      <c r="AM10" s="58" t="s">
        <v>14</v>
      </c>
      <c r="AN10" s="151"/>
      <c r="AO10" s="181"/>
      <c r="AP10" s="172"/>
      <c r="AQ10" s="151"/>
      <c r="AR10" s="156"/>
      <c r="AS10" s="163"/>
      <c r="AT10" s="163"/>
      <c r="AU10" s="165"/>
      <c r="AV10" s="162"/>
    </row>
    <row r="11" spans="1:48" ht="55.5" customHeight="1" thickBot="1">
      <c r="A11" s="70">
        <v>1</v>
      </c>
      <c r="B11" s="70">
        <v>2</v>
      </c>
      <c r="C11" s="71">
        <v>3</v>
      </c>
      <c r="D11" s="70">
        <v>4</v>
      </c>
      <c r="E11" s="62">
        <v>5</v>
      </c>
      <c r="F11" s="64">
        <v>6</v>
      </c>
      <c r="G11" s="71">
        <v>7</v>
      </c>
      <c r="H11" s="62">
        <v>8</v>
      </c>
      <c r="I11" s="63">
        <v>9</v>
      </c>
      <c r="J11" s="63">
        <v>10</v>
      </c>
      <c r="K11" s="63">
        <v>11</v>
      </c>
      <c r="L11" s="63">
        <v>12</v>
      </c>
      <c r="M11" s="63">
        <v>13</v>
      </c>
      <c r="N11" s="63">
        <v>14</v>
      </c>
      <c r="O11" s="63">
        <v>15</v>
      </c>
      <c r="P11" s="63">
        <v>16</v>
      </c>
      <c r="Q11" s="63">
        <v>17</v>
      </c>
      <c r="R11" s="63">
        <v>18</v>
      </c>
      <c r="S11" s="63">
        <v>19</v>
      </c>
      <c r="T11" s="63">
        <v>20</v>
      </c>
      <c r="U11" s="63">
        <v>21</v>
      </c>
      <c r="V11" s="63">
        <v>22</v>
      </c>
      <c r="W11" s="63">
        <v>23</v>
      </c>
      <c r="X11" s="63">
        <v>24</v>
      </c>
      <c r="Y11" s="63">
        <v>25</v>
      </c>
      <c r="Z11" s="63">
        <v>26</v>
      </c>
      <c r="AA11" s="63">
        <v>27</v>
      </c>
      <c r="AB11" s="63">
        <v>28</v>
      </c>
      <c r="AC11" s="63">
        <v>29</v>
      </c>
      <c r="AD11" s="63">
        <v>30</v>
      </c>
      <c r="AE11" s="63">
        <v>31</v>
      </c>
      <c r="AF11" s="63">
        <v>32</v>
      </c>
      <c r="AG11" s="63">
        <v>33</v>
      </c>
      <c r="AH11" s="63">
        <v>34</v>
      </c>
      <c r="AI11" s="76">
        <v>35</v>
      </c>
      <c r="AJ11" s="62">
        <v>36</v>
      </c>
      <c r="AK11" s="64">
        <v>37</v>
      </c>
      <c r="AL11" s="82">
        <v>38</v>
      </c>
      <c r="AM11" s="64">
        <v>39</v>
      </c>
      <c r="AN11" s="70">
        <v>40</v>
      </c>
      <c r="AO11" s="62">
        <v>41</v>
      </c>
      <c r="AP11" s="64">
        <v>42</v>
      </c>
      <c r="AQ11" s="71">
        <v>43</v>
      </c>
      <c r="AR11" s="82">
        <v>44</v>
      </c>
      <c r="AS11" s="63">
        <v>45</v>
      </c>
      <c r="AT11" s="63">
        <v>46</v>
      </c>
      <c r="AU11" s="76">
        <v>47</v>
      </c>
      <c r="AV11" s="71">
        <v>48</v>
      </c>
    </row>
    <row r="12" spans="1:48" s="4" customFormat="1" ht="67.5" customHeight="1" thickBot="1">
      <c r="A12" s="16">
        <v>8</v>
      </c>
      <c r="B12" s="107" t="s">
        <v>60</v>
      </c>
      <c r="C12" s="108">
        <v>314.94900000000001</v>
      </c>
      <c r="D12" s="108">
        <v>314.94900000000001</v>
      </c>
      <c r="E12" s="109">
        <v>55.5</v>
      </c>
      <c r="F12" s="110">
        <v>55.5</v>
      </c>
      <c r="G12" s="111">
        <f>D12/C12*100</f>
        <v>100</v>
      </c>
      <c r="H12" s="112">
        <v>267</v>
      </c>
      <c r="I12" s="113">
        <v>147</v>
      </c>
      <c r="J12" s="113">
        <v>10</v>
      </c>
      <c r="K12" s="113">
        <v>9</v>
      </c>
      <c r="L12" s="113">
        <v>0</v>
      </c>
      <c r="M12" s="113">
        <v>0</v>
      </c>
      <c r="N12" s="113">
        <v>0</v>
      </c>
      <c r="O12" s="113">
        <v>0</v>
      </c>
      <c r="P12" s="113">
        <v>2</v>
      </c>
      <c r="Q12" s="113">
        <v>2</v>
      </c>
      <c r="R12" s="113">
        <v>0</v>
      </c>
      <c r="S12" s="113">
        <v>0</v>
      </c>
      <c r="T12" s="113">
        <v>0</v>
      </c>
      <c r="U12" s="113">
        <v>0</v>
      </c>
      <c r="V12" s="113">
        <v>0</v>
      </c>
      <c r="W12" s="113">
        <v>0</v>
      </c>
      <c r="X12" s="113">
        <v>50</v>
      </c>
      <c r="Y12" s="113">
        <v>6</v>
      </c>
      <c r="Z12" s="113">
        <v>809</v>
      </c>
      <c r="AA12" s="113">
        <v>498</v>
      </c>
      <c r="AB12" s="113">
        <v>0</v>
      </c>
      <c r="AC12" s="113">
        <v>0</v>
      </c>
      <c r="AD12" s="113">
        <v>0</v>
      </c>
      <c r="AE12" s="113">
        <v>0</v>
      </c>
      <c r="AF12" s="113">
        <v>2</v>
      </c>
      <c r="AG12" s="113">
        <v>2</v>
      </c>
      <c r="AH12" s="113">
        <v>0</v>
      </c>
      <c r="AI12" s="114">
        <v>0</v>
      </c>
      <c r="AJ12" s="115">
        <v>4624</v>
      </c>
      <c r="AK12" s="116">
        <v>2569</v>
      </c>
      <c r="AL12" s="112">
        <f>AJ12+AF12+AD12+AB12+Z12+X12+V12+T12+R12+P12+N12+L12+J12+H12</f>
        <v>5764</v>
      </c>
      <c r="AM12" s="113">
        <f>AK12+AG12+AE12+AC12+AA12+Y12+W12+U12+S12+Q12+O12+M12+K12+I12</f>
        <v>3233</v>
      </c>
      <c r="AN12" s="117">
        <f>AM12/AL12</f>
        <v>0.56089521165857048</v>
      </c>
      <c r="AO12" s="115">
        <v>33.5</v>
      </c>
      <c r="AP12" s="116">
        <v>18</v>
      </c>
      <c r="AQ12" s="118">
        <f>AP12/AO12*100</f>
        <v>53.731343283582092</v>
      </c>
      <c r="AR12" s="112"/>
      <c r="AS12" s="113"/>
      <c r="AT12" s="113"/>
      <c r="AU12" s="114"/>
      <c r="AV12" s="119"/>
    </row>
    <row r="13" spans="1:48" s="4" customFormat="1"/>
    <row r="14" spans="1:48" ht="51" customHeight="1"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</row>
    <row r="18" spans="24:38" ht="90" customHeight="1">
      <c r="X18" s="6"/>
      <c r="Y18" s="6"/>
      <c r="Z18" s="6"/>
      <c r="AL18" s="120">
        <f>AL12-AJ12</f>
        <v>1140</v>
      </c>
    </row>
    <row r="41" spans="38:41" ht="45.75">
      <c r="AL41" s="9"/>
      <c r="AM41" s="9"/>
      <c r="AN41" s="9"/>
      <c r="AO41" s="9"/>
    </row>
    <row r="42" spans="38:41" ht="45.75">
      <c r="AL42" s="9"/>
      <c r="AM42" s="9"/>
      <c r="AN42" s="9"/>
      <c r="AO42" s="9"/>
    </row>
    <row r="43" spans="38:41" ht="45.75">
      <c r="AL43" s="9"/>
      <c r="AM43" s="9"/>
      <c r="AN43" s="9"/>
      <c r="AO43" s="9"/>
    </row>
    <row r="44" spans="38:41" ht="45.75">
      <c r="AL44" s="9"/>
      <c r="AM44" s="9"/>
      <c r="AN44" s="9"/>
      <c r="AO44" s="9"/>
    </row>
    <row r="45" spans="38:41" ht="45.75">
      <c r="AL45" s="9"/>
      <c r="AM45" s="9"/>
      <c r="AN45" s="9"/>
      <c r="AO45" s="9"/>
    </row>
    <row r="46" spans="38:41" ht="45.75">
      <c r="AL46" s="9"/>
      <c r="AM46" s="9"/>
      <c r="AN46" s="9"/>
      <c r="AO46" s="9"/>
    </row>
    <row r="47" spans="38:41" ht="45.75">
      <c r="AL47" s="9"/>
      <c r="AM47" s="9"/>
      <c r="AN47" s="9"/>
      <c r="AO47" s="9"/>
    </row>
    <row r="48" spans="38:41" ht="45.75">
      <c r="AL48" s="9"/>
      <c r="AM48" s="9"/>
      <c r="AN48" s="9"/>
      <c r="AO48" s="9"/>
    </row>
    <row r="49" spans="38:41" ht="45.75">
      <c r="AL49" s="9"/>
      <c r="AM49" s="9"/>
      <c r="AN49" s="9"/>
      <c r="AO49" s="9"/>
    </row>
    <row r="50" spans="38:41" ht="45.75">
      <c r="AL50" s="9"/>
      <c r="AM50" s="9"/>
      <c r="AN50" s="9"/>
      <c r="AO50" s="9"/>
    </row>
    <row r="51" spans="38:41" ht="45.75">
      <c r="AL51" s="9"/>
      <c r="AM51" s="9"/>
      <c r="AN51" s="9"/>
      <c r="AO51" s="9"/>
    </row>
    <row r="52" spans="38:41" ht="45.75">
      <c r="AL52" s="9"/>
      <c r="AM52" s="9"/>
      <c r="AN52" s="9"/>
      <c r="AO52" s="9"/>
    </row>
    <row r="53" spans="38:41" ht="45.75">
      <c r="AL53" s="9"/>
      <c r="AM53" s="9"/>
      <c r="AN53" s="9"/>
      <c r="AO53" s="9"/>
    </row>
    <row r="54" spans="38:41" ht="45.75">
      <c r="AL54" s="9"/>
      <c r="AM54" s="9"/>
      <c r="AN54" s="9"/>
      <c r="AO54" s="9"/>
    </row>
    <row r="55" spans="38:41" ht="45.75">
      <c r="AL55" s="9"/>
      <c r="AM55" s="9"/>
      <c r="AN55" s="9"/>
      <c r="AO55" s="9"/>
    </row>
    <row r="56" spans="38:41" ht="45.75">
      <c r="AL56" s="9"/>
      <c r="AM56" s="9"/>
      <c r="AN56" s="9"/>
      <c r="AO56" s="9"/>
    </row>
  </sheetData>
  <mergeCells count="60">
    <mergeCell ref="AE3:AV5"/>
    <mergeCell ref="A6:A10"/>
    <mergeCell ref="T8:U8"/>
    <mergeCell ref="AO6:AO8"/>
    <mergeCell ref="AP6:AP8"/>
    <mergeCell ref="AQ6:AQ10"/>
    <mergeCell ref="L8:M8"/>
    <mergeCell ref="AV6:AV10"/>
    <mergeCell ref="AU6:AU8"/>
    <mergeCell ref="H6:AN7"/>
    <mergeCell ref="AT6:AT8"/>
    <mergeCell ref="AO9:AO10"/>
    <mergeCell ref="AP9:AP10"/>
    <mergeCell ref="N8:O8"/>
    <mergeCell ref="P8:Q8"/>
    <mergeCell ref="R9:S9"/>
    <mergeCell ref="A1:B1"/>
    <mergeCell ref="A2:B2"/>
    <mergeCell ref="B3:AA4"/>
    <mergeCell ref="B6:B10"/>
    <mergeCell ref="C6:C8"/>
    <mergeCell ref="L9:M9"/>
    <mergeCell ref="C9:C10"/>
    <mergeCell ref="D6:D8"/>
    <mergeCell ref="E6:G7"/>
    <mergeCell ref="G8:G10"/>
    <mergeCell ref="H8:I8"/>
    <mergeCell ref="J8:K8"/>
    <mergeCell ref="R8:S8"/>
    <mergeCell ref="T9:U9"/>
    <mergeCell ref="AU9:AU10"/>
    <mergeCell ref="D9:D10"/>
    <mergeCell ref="E9:E10"/>
    <mergeCell ref="F9:F10"/>
    <mergeCell ref="H9:I9"/>
    <mergeCell ref="J9:K9"/>
    <mergeCell ref="X9:Y9"/>
    <mergeCell ref="Z9:AA9"/>
    <mergeCell ref="AB9:AC9"/>
    <mergeCell ref="AD9:AE9"/>
    <mergeCell ref="N9:O9"/>
    <mergeCell ref="P9:Q9"/>
    <mergeCell ref="AR9:AR10"/>
    <mergeCell ref="AF9:AG9"/>
    <mergeCell ref="AH9:AI9"/>
    <mergeCell ref="AT9:AT10"/>
    <mergeCell ref="AS6:AS8"/>
    <mergeCell ref="AF8:AG8"/>
    <mergeCell ref="AS9:AS10"/>
    <mergeCell ref="V8:W8"/>
    <mergeCell ref="AB8:AC8"/>
    <mergeCell ref="AD8:AE8"/>
    <mergeCell ref="AJ8:AK9"/>
    <mergeCell ref="AL8:AM9"/>
    <mergeCell ref="AN8:AN10"/>
    <mergeCell ref="AR6:AR8"/>
    <mergeCell ref="V9:W9"/>
    <mergeCell ref="AH8:AI8"/>
    <mergeCell ref="X8:Y8"/>
    <mergeCell ref="Z8:AA8"/>
  </mergeCells>
  <conditionalFormatting sqref="H12:AM12 AR12:AU12 AO12:AP12">
    <cfRule type="cellIs" dxfId="5" priority="2793" stopIfTrue="1" operator="equal">
      <formula>0</formula>
    </cfRule>
  </conditionalFormatting>
  <conditionalFormatting sqref="H12:AM12 AR12:AU12 AO12:AP12">
    <cfRule type="cellIs" dxfId="4" priority="2792" stopIfTrue="1" operator="equal">
      <formula>0</formula>
    </cfRule>
  </conditionalFormatting>
  <conditionalFormatting sqref="H12:AM12 AR12:AU12 AO12:AP12">
    <cfRule type="cellIs" dxfId="3" priority="2791" stopIfTrue="1" operator="equal">
      <formula>0</formula>
    </cfRule>
  </conditionalFormatting>
  <conditionalFormatting sqref="H12:AM12 AR12:AU12 AO12:AP12">
    <cfRule type="cellIs" dxfId="2" priority="2790" stopIfTrue="1" operator="equal">
      <formula>0</formula>
    </cfRule>
  </conditionalFormatting>
  <conditionalFormatting sqref="AL41:AO56">
    <cfRule type="cellIs" dxfId="1" priority="2789" operator="lessThan">
      <formula>#REF!</formula>
    </cfRule>
  </conditionalFormatting>
  <conditionalFormatting sqref="AN12">
    <cfRule type="colorScale" priority="273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AQ12">
    <cfRule type="colorScale" priority="95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2">
    <cfRule type="cellIs" dxfId="0" priority="2896" stopIfTrue="1" operator="lessThan">
      <formula>#REF!</formula>
    </cfRule>
  </conditionalFormatting>
  <pageMargins left="0.23622047244094491" right="0.15748031496062992" top="0.74803149606299213" bottom="0.74803149606299213" header="0.31496062992125984" footer="0.31496062992125984"/>
  <pageSetup paperSize="9" scale="16" fitToWidth="2" orientation="landscape" r:id="rId1"/>
  <colBreaks count="1" manualBreakCount="1">
    <brk id="29" max="27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7"/>
  <dimension ref="D17"/>
  <sheetViews>
    <sheetView workbookViewId="0">
      <selection activeCell="D17" sqref="D17"/>
    </sheetView>
  </sheetViews>
  <sheetFormatPr defaultRowHeight="15"/>
  <sheetData>
    <row r="17" spans="4:4">
      <c r="D17" t="s">
        <v>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6</vt:i4>
      </vt:variant>
    </vt:vector>
  </HeadingPairs>
  <TitlesOfParts>
    <vt:vector size="10" baseType="lpstr">
      <vt:lpstr>08.04</vt:lpstr>
      <vt:lpstr>14.04</vt:lpstr>
      <vt:lpstr>15.04</vt:lpstr>
      <vt:lpstr>Лист1</vt:lpstr>
      <vt:lpstr>'08.04'!Заголовки_для_печати</vt:lpstr>
      <vt:lpstr>'14.04'!Заголовки_для_печати</vt:lpstr>
      <vt:lpstr>'15.04'!Заголовки_для_печати</vt:lpstr>
      <vt:lpstr>'08.04'!Область_печати</vt:lpstr>
      <vt:lpstr>'14.04'!Область_печати</vt:lpstr>
      <vt:lpstr>'15.04'!Область_печати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2022-06-16T06:13:53Z</dcterms:modified>
</cp:coreProperties>
</file>