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490" windowHeight="7425" tabRatio="491" activeTab="1"/>
  </bookViews>
  <sheets>
    <sheet name="使用说明" sheetId="1" r:id="rId1"/>
    <sheet name="QA问题跟踪表" sheetId="2" r:id="rId2"/>
  </sheets>
  <definedNames>
    <definedName name="_Toc69547202" localSheetId="1">QA问题跟踪表!$A$96</definedName>
    <definedName name="OLE_LINK2" localSheetId="1">QA问题跟踪表!#REF!</definedName>
  </definedNames>
  <calcPr calcId="144525"/>
</workbook>
</file>

<file path=xl/calcChain.xml><?xml version="1.0" encoding="utf-8"?>
<calcChain xmlns="http://schemas.openxmlformats.org/spreadsheetml/2006/main">
  <c r="L33" i="2" l="1"/>
  <c r="I33" i="2"/>
  <c r="G33" i="2"/>
  <c r="D33" i="2"/>
  <c r="B33" i="2"/>
  <c r="L13" i="2"/>
  <c r="I13" i="2"/>
  <c r="G13" i="2"/>
  <c r="D13" i="2"/>
  <c r="B13" i="2"/>
  <c r="B34" i="2" l="1"/>
</calcChain>
</file>

<file path=xl/comments1.xml><?xml version="1.0" encoding="utf-8"?>
<comments xmlns="http://schemas.openxmlformats.org/spreadsheetml/2006/main">
  <authors>
    <author>shasha.cao</author>
  </authors>
  <commentList>
    <comment ref="A1" authorId="0">
      <text>
        <r>
          <rPr>
            <b/>
            <sz val="9"/>
            <rFont val="宋体"/>
            <family val="3"/>
            <charset val="134"/>
          </rPr>
          <t>shasha.cao:</t>
        </r>
        <r>
          <rPr>
            <sz val="9"/>
            <rFont val="宋体"/>
            <family val="3"/>
            <charset val="134"/>
          </rPr>
          <t xml:space="preserve">
</t>
        </r>
        <r>
          <rPr>
            <sz val="9"/>
            <rFont val="宋体"/>
            <family val="3"/>
            <charset val="134"/>
          </rPr>
          <t>此处仅指项目中发现的风险，不扣分。如是QA发现的问题，需扣分，写在QA审计不符合项中</t>
        </r>
      </text>
    </comment>
    <comment ref="D3" authorId="0">
      <text>
        <r>
          <rPr>
            <b/>
            <sz val="9"/>
            <rFont val="宋体"/>
            <family val="3"/>
            <charset val="134"/>
          </rPr>
          <t>shasha.cao:</t>
        </r>
        <r>
          <rPr>
            <sz val="9"/>
            <rFont val="宋体"/>
            <family val="3"/>
            <charset val="134"/>
          </rPr>
          <t xml:space="preserve">
</t>
        </r>
        <r>
          <rPr>
            <sz val="9"/>
            <rFont val="宋体"/>
            <family val="3"/>
            <charset val="134"/>
          </rPr>
          <t xml:space="preserve">请注意清晰描述每一条问题或风险，务必清楚表达出具体问题或风险，如一个项目有多个问题，请分条列出。
</t>
        </r>
        <r>
          <rPr>
            <sz val="9"/>
            <rFont val="宋体"/>
            <family val="3"/>
            <charset val="134"/>
          </rPr>
          <t>2、此处问题：是指由风险实际转化成的问题，不是QA审计的不符合项，例如项目产生进度延迟，已经影响了项目进度，但是不涉及扣分。</t>
        </r>
      </text>
    </comment>
    <comment ref="E3" authorId="0">
      <text>
        <r>
          <rPr>
            <b/>
            <sz val="9"/>
            <rFont val="宋体"/>
            <family val="3"/>
            <charset val="134"/>
          </rPr>
          <t>shasha.cao:</t>
        </r>
        <r>
          <rPr>
            <sz val="9"/>
            <rFont val="宋体"/>
            <family val="3"/>
            <charset val="134"/>
          </rPr>
          <t xml:space="preserve">
</t>
        </r>
        <r>
          <rPr>
            <sz val="9"/>
            <rFont val="宋体"/>
            <family val="3"/>
            <charset val="134"/>
          </rPr>
          <t>请结合问题提出有针对性建议措施</t>
        </r>
      </text>
    </comment>
    <comment ref="H3" authorId="0">
      <text>
        <r>
          <rPr>
            <b/>
            <sz val="9"/>
            <rFont val="宋体"/>
            <family val="3"/>
            <charset val="134"/>
          </rPr>
          <t>shasha.cao:</t>
        </r>
        <r>
          <rPr>
            <sz val="9"/>
            <rFont val="宋体"/>
            <family val="3"/>
            <charset val="134"/>
          </rPr>
          <t xml:space="preserve">
</t>
        </r>
        <r>
          <rPr>
            <sz val="9"/>
            <rFont val="宋体"/>
            <family val="3"/>
            <charset val="134"/>
          </rPr>
          <t>需与问题负责人沟通、确定，达成一致意见</t>
        </r>
      </text>
    </comment>
    <comment ref="J3" authorId="0">
      <text>
        <r>
          <rPr>
            <b/>
            <sz val="9"/>
            <rFont val="宋体"/>
            <family val="3"/>
            <charset val="134"/>
          </rPr>
          <t>shasha.cao:</t>
        </r>
        <r>
          <rPr>
            <sz val="9"/>
            <rFont val="宋体"/>
            <family val="3"/>
            <charset val="134"/>
          </rPr>
          <t xml:space="preserve">
</t>
        </r>
        <r>
          <rPr>
            <sz val="9"/>
            <rFont val="宋体"/>
            <family val="3"/>
            <charset val="134"/>
          </rPr>
          <t>超出预计关闭日期，即为逾期</t>
        </r>
      </text>
    </comment>
    <comment ref="A14" authorId="0">
      <text>
        <r>
          <rPr>
            <b/>
            <sz val="9"/>
            <rFont val="宋体"/>
            <family val="3"/>
            <charset val="134"/>
          </rPr>
          <t>shasha.cao:</t>
        </r>
        <r>
          <rPr>
            <sz val="9"/>
            <rFont val="宋体"/>
            <family val="3"/>
            <charset val="134"/>
          </rPr>
          <t xml:space="preserve">
</t>
        </r>
        <r>
          <rPr>
            <sz val="9"/>
            <rFont val="宋体"/>
            <family val="3"/>
            <charset val="134"/>
          </rPr>
          <t>除了QA检查表中填否的项，其他QA审计发现的问题写在以下清单中。</t>
        </r>
      </text>
    </comment>
    <comment ref="B15" authorId="0">
      <text>
        <r>
          <rPr>
            <b/>
            <sz val="9"/>
            <rFont val="宋体"/>
            <family val="3"/>
            <charset val="134"/>
          </rPr>
          <t>shasha.cao:</t>
        </r>
        <r>
          <rPr>
            <sz val="9"/>
            <rFont val="宋体"/>
            <family val="3"/>
            <charset val="134"/>
          </rPr>
          <t xml:space="preserve">
</t>
        </r>
        <r>
          <rPr>
            <sz val="9"/>
            <rFont val="宋体"/>
            <family val="3"/>
            <charset val="134"/>
          </rPr>
          <t>对于扣分，不是来源于QA检查表的问题，主要是针对QA检查表中各项活动执行有效性的审计</t>
        </r>
      </text>
    </comment>
    <comment ref="E15" authorId="0">
      <text>
        <r>
          <rPr>
            <b/>
            <sz val="9"/>
            <rFont val="宋体"/>
            <family val="3"/>
            <charset val="134"/>
          </rPr>
          <t>shasha.cao:</t>
        </r>
        <r>
          <rPr>
            <sz val="9"/>
            <rFont val="宋体"/>
            <family val="3"/>
            <charset val="134"/>
          </rPr>
          <t xml:space="preserve">
</t>
        </r>
        <r>
          <rPr>
            <sz val="9"/>
            <rFont val="宋体"/>
            <family val="3"/>
            <charset val="134"/>
          </rPr>
          <t xml:space="preserve">请注意清晰描述每一条问题，务必清楚表达出具体问题，如一个项目有多个问题，请分条列出。
</t>
        </r>
      </text>
    </comment>
    <comment ref="I15" authorId="0">
      <text>
        <r>
          <rPr>
            <b/>
            <sz val="9"/>
            <rFont val="宋体"/>
            <family val="3"/>
            <charset val="134"/>
          </rPr>
          <t>shasha.cao:</t>
        </r>
        <r>
          <rPr>
            <sz val="9"/>
            <rFont val="宋体"/>
            <family val="3"/>
            <charset val="134"/>
          </rPr>
          <t xml:space="preserve">
</t>
        </r>
        <r>
          <rPr>
            <sz val="9"/>
            <rFont val="宋体"/>
            <family val="3"/>
            <charset val="134"/>
          </rPr>
          <t xml:space="preserve">需与问题负责人沟通、确定，达成一致意见
</t>
        </r>
      </text>
    </comment>
    <comment ref="K15" authorId="0">
      <text>
        <r>
          <rPr>
            <b/>
            <sz val="9"/>
            <rFont val="宋体"/>
            <family val="3"/>
            <charset val="134"/>
          </rPr>
          <t>shasha.cao:</t>
        </r>
        <r>
          <rPr>
            <sz val="9"/>
            <rFont val="宋体"/>
            <family val="3"/>
            <charset val="134"/>
          </rPr>
          <t xml:space="preserve">
</t>
        </r>
        <r>
          <rPr>
            <sz val="9"/>
            <rFont val="宋体"/>
            <family val="3"/>
            <charset val="134"/>
          </rPr>
          <t>超出预计关闭日期，即为逾期</t>
        </r>
      </text>
    </comment>
  </commentList>
</comments>
</file>

<file path=xl/sharedStrings.xml><?xml version="1.0" encoding="utf-8"?>
<sst xmlns="http://schemas.openxmlformats.org/spreadsheetml/2006/main" count="105" uniqueCount="63">
  <si>
    <t xml:space="preserve">一、严重级别定义 </t>
  </si>
  <si>
    <t>严重</t>
  </si>
  <si>
    <t xml:space="preserve">1) 没有根据《项目流程配置表》和《项目计划》的要求，开展相关工程类活动、支持类、项目管理类活动；
2) 没有根据《项目流程配置表》和《项目计划》的要求，按时按质输出工程类、支持类、项目管理类交付件；
3) 已输出的交付件中缺少关键内容或内容与项目实际情况不符
4) 直接把文档的模板作为项目交付件输出
5) 源代码缺失或长时间（一个星期以上）没有将本地代码提交到配置库
</t>
  </si>
  <si>
    <t>一般</t>
  </si>
  <si>
    <t>1.关键项目文档更新不及时。
2.关键项目活动执行力度、执行效果不佳。</t>
  </si>
  <si>
    <t>轻微</t>
  </si>
  <si>
    <t>项目执行流程过程中出现较小的问题，且不影响整体活动的执行；轻微处罚并给予警告。
项目文档内容或配置库有较小问题，且不影响整体文档效果；轻微处罚并给予警告。</t>
  </si>
  <si>
    <r>
      <rPr>
        <b/>
        <sz val="11"/>
        <color indexed="8"/>
        <rFont val="宋体"/>
        <family val="3"/>
        <charset val="134"/>
      </rPr>
      <t>说明：
支持类交付件：</t>
    </r>
    <r>
      <rPr>
        <sz val="12"/>
        <rFont val="宋体"/>
        <family val="3"/>
        <charset val="134"/>
      </rPr>
      <t xml:space="preserve">
变更申请表、评审报告、质量保证相关交付件、配置管理相关交付件&lt;包括基线&gt;
</t>
    </r>
    <r>
      <rPr>
        <b/>
        <sz val="11"/>
        <color indexed="8"/>
        <rFont val="宋体"/>
        <family val="3"/>
        <charset val="134"/>
      </rPr>
      <t>项目管理活动：</t>
    </r>
    <r>
      <rPr>
        <sz val="12"/>
        <rFont val="宋体"/>
        <family val="3"/>
        <charset val="134"/>
      </rPr>
      <t xml:space="preserve">
项目估算表、项目计划书及其相关子计划、测试报告、项目例会、重要会议纪要、项目总结、周报、验收报告等
</t>
    </r>
    <r>
      <rPr>
        <b/>
        <sz val="11"/>
        <color indexed="8"/>
        <rFont val="宋体"/>
        <family val="3"/>
        <charset val="134"/>
      </rPr>
      <t>工程类交付件：</t>
    </r>
    <r>
      <rPr>
        <sz val="12"/>
        <rFont val="宋体"/>
        <family val="3"/>
        <charset val="134"/>
      </rPr>
      <t xml:space="preserve">
客户需求列表、客户需求说明书、需求规格说明书、测试需求分析、需求跟踪矩阵等需求文档；架构设计、系统设计、数据库设计、测试用例等设计文档；安装部署手册、运维手册、用户手册等支持型工程文档；测试记录；源代码、安装/部署包等
</t>
    </r>
  </si>
  <si>
    <t>QA审计项目风险\问题清单</t>
  </si>
  <si>
    <t>项目名称</t>
  </si>
  <si>
    <t>业务类型</t>
  </si>
  <si>
    <t>开发线</t>
  </si>
  <si>
    <t>项目经理</t>
  </si>
  <si>
    <t>QA</t>
  </si>
  <si>
    <t>序号</t>
  </si>
  <si>
    <t>问题OR风险</t>
  </si>
  <si>
    <t>严重性</t>
  </si>
  <si>
    <t>风险\问题描述</t>
  </si>
  <si>
    <t>建议措施</t>
  </si>
  <si>
    <t>责任人</t>
  </si>
  <si>
    <t>提出日期</t>
  </si>
  <si>
    <t>预计关闭日期</t>
  </si>
  <si>
    <t>实际关闭日期</t>
  </si>
  <si>
    <t>是否逾期关闭</t>
  </si>
  <si>
    <t>问题状态</t>
  </si>
  <si>
    <t>(问题升级跟踪)</t>
  </si>
  <si>
    <t>备注</t>
  </si>
  <si>
    <t>QA审计项目风险\问题总数</t>
  </si>
  <si>
    <t>QA审计项目风险\问题逾期关闭数</t>
  </si>
  <si>
    <t>QA审计不符合项清单</t>
  </si>
  <si>
    <t>来源QA检查表</t>
  </si>
  <si>
    <t>问题类别</t>
  </si>
  <si>
    <t>问题描述</t>
  </si>
  <si>
    <t>QA审计不符合项总数</t>
  </si>
  <si>
    <t>QA审计不符合项逾期关闭数</t>
  </si>
  <si>
    <t>QA审计问题得分</t>
  </si>
  <si>
    <t>改进措施</t>
    <phoneticPr fontId="14" type="noConversion"/>
  </si>
  <si>
    <t>模板不是最新的版本</t>
    <phoneticPr fontId="14" type="noConversion"/>
  </si>
  <si>
    <t>项目经理必须从公司标准资产库获取最新版本</t>
    <phoneticPr fontId="14" type="noConversion"/>
  </si>
  <si>
    <t>叶苏莲</t>
    <phoneticPr fontId="14" type="noConversion"/>
  </si>
  <si>
    <t>否</t>
  </si>
  <si>
    <t>已关闭</t>
  </si>
  <si>
    <t>不涉及</t>
    <phoneticPr fontId="14" type="noConversion"/>
  </si>
  <si>
    <t>QA发现问题，并及时与项目经理沟通，项目经理通知项目团队统一获取最新模板，在规定时间内，进行修改，Qa实时跟进问题直到关闭</t>
    <phoneticPr fontId="14" type="noConversion"/>
  </si>
  <si>
    <t>工作产品</t>
  </si>
  <si>
    <t>系统设计说明书的客户端环境与项目计划说明书的客户端环境描述不一致</t>
    <phoneticPr fontId="14" type="noConversion"/>
  </si>
  <si>
    <t>叶苏莲</t>
    <phoneticPr fontId="14" type="noConversion"/>
  </si>
  <si>
    <t>QA发现问题，并及时与项目经理沟通，通知项目成员规定时间内纠正，保持与项目计划说明书一致，Qa实时跟进问题直到关闭</t>
    <phoneticPr fontId="14" type="noConversion"/>
  </si>
  <si>
    <t>周小军</t>
    <phoneticPr fontId="14" type="noConversion"/>
  </si>
  <si>
    <t>风险</t>
  </si>
  <si>
    <t>进度安排过于紧张</t>
  </si>
  <si>
    <t>所有子计划说明书必须与项目计划说明书匹配</t>
    <phoneticPr fontId="14" type="noConversion"/>
  </si>
  <si>
    <t>否</t>
    <phoneticPr fontId="14" type="noConversion"/>
  </si>
  <si>
    <t>9/30：本周未发现异常；
10/12：受国庆假期影响项目进度滞后5%；
10/19：项目进度正常；
10/22：风险关闭</t>
    <phoneticPr fontId="14" type="noConversion"/>
  </si>
  <si>
    <t>项目周期遇上国庆长假，没有预留假期前后项目成员请假的时间</t>
    <phoneticPr fontId="14" type="noConversion"/>
  </si>
  <si>
    <t>1.前期组织好评审工作，对需求做好把控，尽量避免返工；
2.安排加班赶工
3.寻求支持，适当增加资源。</t>
    <phoneticPr fontId="14" type="noConversion"/>
  </si>
  <si>
    <t>1.假期前一周先收集项目成员的假期安排情况，如果存在请假的需要提前把工作做好或者是找好对接人,如果出现了滞后，假期之后进行加班把进度赶上</t>
    <phoneticPr fontId="14" type="noConversion"/>
  </si>
  <si>
    <t>问题</t>
  </si>
  <si>
    <t>9/30：国庆前请假的同事已经通过加班提前把本周的任务完成，对进度没有造成影响；
10/12：部分项目成员由于没有买到返程车票，导致本周项目进度滞后5%
由于受国庆假期的影响产生的进度滞后通过项目成员加班赶工，到10/19为止项目进度已经正常。</t>
    <phoneticPr fontId="14" type="noConversion"/>
  </si>
  <si>
    <t>3D产品研发项目</t>
  </si>
  <si>
    <t>深圳开发线</t>
  </si>
  <si>
    <t>吴赛清</t>
    <phoneticPr fontId="14" type="noConversion"/>
  </si>
  <si>
    <t>国泰安机械基础VR智慧课堂软件V1.2</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</si>
</sst>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5" x14ac:knownFonts="1">
    <font>
      <sz val="12"/>
      <name val="宋体"/>
      <charset val="134"/>
    </font>
    <font>
      <sz val="10"/>
      <name val="宋体"/>
      <family val="3"/>
      <charset val="134"/>
    </font>
    <font>
      <b/>
      <sz val="12"/>
      <color indexed="8"/>
      <name val="微软雅黑"/>
      <family val="2"/>
      <charset val="134"/>
    </font>
    <font>
      <b/>
      <sz val="10"/>
      <name val="微软雅黑"/>
      <family val="2"/>
      <charset val="134"/>
    </font>
    <font>
      <sz val="10"/>
      <name val="宋体"/>
      <family val="3"/>
      <charset val="134"/>
      <scheme val="minor"/>
    </font>
    <font>
      <b/>
      <sz val="10"/>
      <color indexed="8"/>
      <name val="微软雅黑"/>
      <family val="2"/>
      <charset val="134"/>
    </font>
    <font>
      <sz val="10"/>
      <color theme="1"/>
      <name val="宋体"/>
      <family val="3"/>
      <charset val="134"/>
    </font>
    <font>
      <sz val="10"/>
      <color indexed="8"/>
      <name val="宋体"/>
      <family val="3"/>
      <charset val="134"/>
    </font>
    <font>
      <b/>
      <sz val="10"/>
      <name val="宋体"/>
      <family val="3"/>
      <charset val="134"/>
      <scheme val="minor"/>
    </font>
    <font>
      <b/>
      <sz val="9"/>
      <color indexed="8"/>
      <name val="微软雅黑"/>
      <family val="2"/>
      <charset val="134"/>
    </font>
    <font>
      <b/>
      <sz val="10"/>
      <name val="Times New Roman"/>
      <family val="1"/>
    </font>
    <font>
      <b/>
      <sz val="11"/>
      <color indexed="8"/>
      <name val="宋体"/>
      <family val="3"/>
      <charset val="134"/>
    </font>
    <font>
      <sz val="12"/>
      <name val="宋体"/>
      <family val="3"/>
      <charset val="134"/>
    </font>
    <font>
      <b/>
      <sz val="9"/>
      <name val="宋体"/>
      <family val="3"/>
      <charset val="134"/>
    </font>
    <font>
      <sz val="9"/>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bgColor indexed="64"/>
      </patternFill>
    </fill>
    <fill>
      <patternFill patternType="solid">
        <fgColor theme="9" tint="0.39994506668294322"/>
        <bgColor indexed="64"/>
      </patternFill>
    </fill>
    <fill>
      <patternFill patternType="solid">
        <fgColor rgb="FFFFCC99"/>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s>
  <cellStyleXfs count="2">
    <xf numFmtId="0" fontId="0" fillId="0" borderId="0"/>
    <xf numFmtId="0" fontId="12" fillId="0" borderId="0"/>
  </cellStyleXfs>
  <cellXfs count="80">
    <xf numFmtId="0" fontId="0" fillId="0" borderId="0" xfId="0"/>
    <xf numFmtId="0" fontId="1" fillId="2" borderId="0" xfId="0" applyFont="1" applyFill="1" applyAlignment="1">
      <alignment horizontal="center" vertical="center"/>
    </xf>
    <xf numFmtId="10" fontId="3" fillId="3" borderId="3" xfId="0" applyNumberFormat="1" applyFont="1" applyFill="1" applyBorder="1" applyAlignment="1">
      <alignment horizontal="center" vertical="center" wrapText="1" readingOrder="1"/>
    </xf>
    <xf numFmtId="10" fontId="3" fillId="4" borderId="3" xfId="0" applyNumberFormat="1" applyFont="1" applyFill="1" applyBorder="1" applyAlignment="1">
      <alignment horizontal="center" vertical="center" wrapText="1" readingOrder="1"/>
    </xf>
    <xf numFmtId="0" fontId="4" fillId="4" borderId="3" xfId="0" applyFont="1" applyFill="1" applyBorder="1" applyAlignment="1">
      <alignment horizontal="center" vertical="center"/>
    </xf>
    <xf numFmtId="0" fontId="4" fillId="4" borderId="3" xfId="0" applyFont="1" applyFill="1" applyBorder="1" applyAlignment="1">
      <alignment horizontal="center" vertical="center" wrapText="1"/>
    </xf>
    <xf numFmtId="10" fontId="5" fillId="3" borderId="3" xfId="0" applyNumberFormat="1" applyFont="1" applyFill="1" applyBorder="1" applyAlignment="1">
      <alignment horizontal="center" vertical="center" wrapText="1" readingOrder="1"/>
    </xf>
    <xf numFmtId="176" fontId="5" fillId="3" borderId="3" xfId="0" applyNumberFormat="1" applyFont="1" applyFill="1" applyBorder="1" applyAlignment="1">
      <alignment horizontal="center" vertical="center" wrapText="1" readingOrder="1"/>
    </xf>
    <xf numFmtId="0" fontId="6" fillId="4" borderId="3" xfId="0" applyFont="1" applyFill="1" applyBorder="1" applyAlignment="1">
      <alignment horizontal="center" vertical="center" wrapText="1"/>
    </xf>
    <xf numFmtId="0" fontId="4" fillId="4" borderId="3" xfId="0" applyFont="1" applyFill="1" applyBorder="1" applyAlignment="1">
      <alignment horizontal="left" vertical="center" wrapText="1"/>
    </xf>
    <xf numFmtId="176" fontId="4" fillId="4"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left" vertical="center"/>
    </xf>
    <xf numFmtId="176" fontId="1" fillId="2" borderId="3" xfId="0" applyNumberFormat="1" applyFont="1" applyFill="1" applyBorder="1" applyAlignment="1">
      <alignment horizontal="center" vertical="center"/>
    </xf>
    <xf numFmtId="0" fontId="7" fillId="0" borderId="3" xfId="0" applyNumberFormat="1" applyFont="1" applyFill="1" applyBorder="1" applyAlignment="1">
      <alignment horizontal="left" vertical="center"/>
    </xf>
    <xf numFmtId="0" fontId="6" fillId="4" borderId="3"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4" fillId="4" borderId="4" xfId="0" applyFont="1" applyFill="1" applyBorder="1" applyAlignment="1">
      <alignment horizontal="left" vertical="center" wrapText="1"/>
    </xf>
    <xf numFmtId="176" fontId="4" fillId="4" borderId="4" xfId="0" applyNumberFormat="1" applyFont="1" applyFill="1" applyBorder="1" applyAlignment="1">
      <alignment horizontal="center" vertical="center" wrapText="1"/>
    </xf>
    <xf numFmtId="0" fontId="8" fillId="5" borderId="3" xfId="0" applyFont="1" applyFill="1" applyBorder="1" applyAlignment="1">
      <alignment horizontal="center" vertical="center" wrapText="1"/>
    </xf>
    <xf numFmtId="176" fontId="9" fillId="3" borderId="3" xfId="0" applyNumberFormat="1" applyFont="1" applyFill="1" applyBorder="1" applyAlignment="1">
      <alignment horizontal="center" vertical="center" wrapText="1" readingOrder="1"/>
    </xf>
    <xf numFmtId="0" fontId="1" fillId="4" borderId="3" xfId="0" applyFont="1" applyFill="1" applyBorder="1" applyAlignment="1">
      <alignment horizontal="center" vertical="center" wrapText="1"/>
    </xf>
    <xf numFmtId="0" fontId="4" fillId="4" borderId="3" xfId="0" applyFont="1" applyFill="1" applyBorder="1" applyAlignment="1">
      <alignment horizontal="left" vertical="center"/>
    </xf>
    <xf numFmtId="176" fontId="1" fillId="0" borderId="3" xfId="0" applyNumberFormat="1" applyFont="1" applyFill="1" applyBorder="1" applyAlignment="1">
      <alignment horizontal="center" vertical="center"/>
    </xf>
    <xf numFmtId="0" fontId="4"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4" fillId="4" borderId="5" xfId="0" applyFont="1" applyFill="1" applyBorder="1" applyAlignment="1">
      <alignment horizontal="left" vertical="center" wrapText="1"/>
    </xf>
    <xf numFmtId="176" fontId="4" fillId="4" borderId="5" xfId="0" applyNumberFormat="1" applyFont="1" applyFill="1" applyBorder="1" applyAlignment="1">
      <alignment horizontal="center" vertical="center" wrapText="1"/>
    </xf>
    <xf numFmtId="176" fontId="1" fillId="0" borderId="5" xfId="0" applyNumberFormat="1" applyFont="1" applyFill="1" applyBorder="1" applyAlignment="1">
      <alignment horizontal="center" vertical="center"/>
    </xf>
    <xf numFmtId="10" fontId="9" fillId="3" borderId="3" xfId="0" applyNumberFormat="1" applyFont="1" applyFill="1" applyBorder="1" applyAlignment="1">
      <alignment horizontal="center" vertical="center" wrapText="1" readingOrder="1"/>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0" fontId="1" fillId="2" borderId="4" xfId="0" applyFont="1" applyFill="1" applyBorder="1" applyAlignment="1">
      <alignment horizontal="center" vertical="center"/>
    </xf>
    <xf numFmtId="14" fontId="1" fillId="0" borderId="3" xfId="0" applyNumberFormat="1" applyFont="1" applyFill="1" applyBorder="1" applyAlignment="1">
      <alignment horizontal="center" vertical="center"/>
    </xf>
    <xf numFmtId="0" fontId="1" fillId="0" borderId="3" xfId="0" applyFont="1" applyBorder="1" applyAlignment="1">
      <alignment horizontal="center" vertical="center" wrapText="1"/>
    </xf>
    <xf numFmtId="14" fontId="1" fillId="0" borderId="5" xfId="0" applyNumberFormat="1" applyFont="1" applyFill="1" applyBorder="1" applyAlignment="1">
      <alignment horizontal="center" vertical="center"/>
    </xf>
    <xf numFmtId="0" fontId="1" fillId="0" borderId="5" xfId="0" applyFont="1" applyBorder="1" applyAlignment="1">
      <alignment horizontal="center" vertical="center" wrapText="1"/>
    </xf>
    <xf numFmtId="176" fontId="1" fillId="0" borderId="3" xfId="0" applyNumberFormat="1" applyFont="1" applyBorder="1" applyAlignment="1">
      <alignment horizontal="center" vertical="center" wrapText="1"/>
    </xf>
    <xf numFmtId="0" fontId="0" fillId="0" borderId="0" xfId="0" applyBorder="1"/>
    <xf numFmtId="0" fontId="0" fillId="0" borderId="3" xfId="0" applyBorder="1" applyAlignment="1">
      <alignment horizontal="center" vertical="center"/>
    </xf>
    <xf numFmtId="0" fontId="0" fillId="0" borderId="0" xfId="0" applyAlignment="1">
      <alignment vertical="center"/>
    </xf>
    <xf numFmtId="0" fontId="1" fillId="2" borderId="3" xfId="0" applyFont="1" applyFill="1" applyBorder="1" applyAlignment="1">
      <alignment horizontal="center" vertical="center" wrapText="1"/>
    </xf>
    <xf numFmtId="14" fontId="4" fillId="4" borderId="3" xfId="0" applyNumberFormat="1" applyFont="1" applyFill="1" applyBorder="1" applyAlignment="1">
      <alignment horizontal="center" vertical="center" wrapText="1"/>
    </xf>
    <xf numFmtId="0" fontId="0" fillId="0" borderId="6" xfId="0" applyFont="1"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8" xfId="0" applyFill="1"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4" xfId="0" applyFill="1" applyBorder="1" applyAlignment="1">
      <alignment horizontal="left" vertical="top" wrapText="1"/>
    </xf>
    <xf numFmtId="10" fontId="5" fillId="3" borderId="3" xfId="0" applyNumberFormat="1" applyFont="1" applyFill="1" applyBorder="1" applyAlignment="1">
      <alignment horizontal="center" vertical="center" wrapText="1" readingOrder="1"/>
    </xf>
    <xf numFmtId="0" fontId="8" fillId="5" borderId="6"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5" fillId="6" borderId="6" xfId="0" applyNumberFormat="1" applyFont="1" applyFill="1" applyBorder="1" applyAlignment="1">
      <alignment horizontal="center" vertical="center" wrapText="1" readingOrder="1"/>
    </xf>
    <xf numFmtId="0" fontId="5" fillId="6" borderId="7" xfId="0" applyNumberFormat="1" applyFont="1" applyFill="1" applyBorder="1" applyAlignment="1">
      <alignment horizontal="center" vertical="center" wrapText="1" readingOrder="1"/>
    </xf>
    <xf numFmtId="0" fontId="5" fillId="6" borderId="9" xfId="0" applyNumberFormat="1" applyFont="1" applyFill="1" applyBorder="1" applyAlignment="1">
      <alignment horizontal="center" vertical="center" wrapText="1" readingOrder="1"/>
    </xf>
    <xf numFmtId="0" fontId="10" fillId="6" borderId="6" xfId="0" applyFont="1" applyFill="1" applyBorder="1" applyAlignment="1">
      <alignment horizontal="center" vertical="center" wrapText="1"/>
    </xf>
    <xf numFmtId="0" fontId="10" fillId="6" borderId="7" xfId="0" applyFont="1" applyFill="1" applyBorder="1" applyAlignment="1">
      <alignment horizontal="center" vertical="center" wrapText="1"/>
    </xf>
    <xf numFmtId="176" fontId="10" fillId="6" borderId="7" xfId="0" applyNumberFormat="1" applyFont="1" applyFill="1" applyBorder="1" applyAlignment="1">
      <alignment horizontal="center" vertical="center" wrapText="1"/>
    </xf>
    <xf numFmtId="0" fontId="10" fillId="6" borderId="9" xfId="0" applyFont="1" applyFill="1" applyBorder="1" applyAlignment="1">
      <alignment horizontal="center" vertical="center" wrapText="1"/>
    </xf>
    <xf numFmtId="10" fontId="5" fillId="3" borderId="6" xfId="0" applyNumberFormat="1" applyFont="1" applyFill="1" applyBorder="1" applyAlignment="1">
      <alignment horizontal="center" vertical="center" wrapText="1" readingOrder="1"/>
    </xf>
    <xf numFmtId="10" fontId="5" fillId="3" borderId="9" xfId="0" applyNumberFormat="1" applyFont="1" applyFill="1" applyBorder="1" applyAlignment="1">
      <alignment horizontal="center" vertical="center" wrapText="1" readingOrder="1"/>
    </xf>
    <xf numFmtId="10" fontId="2" fillId="3" borderId="1" xfId="0" applyNumberFormat="1" applyFont="1" applyFill="1" applyBorder="1" applyAlignment="1">
      <alignment horizontal="center" vertical="center" wrapText="1" readingOrder="1"/>
    </xf>
    <xf numFmtId="10" fontId="2" fillId="3" borderId="2" xfId="0" applyNumberFormat="1" applyFont="1" applyFill="1" applyBorder="1" applyAlignment="1">
      <alignment horizontal="center" vertical="center" wrapText="1" readingOrder="1"/>
    </xf>
    <xf numFmtId="10" fontId="2" fillId="3" borderId="8" xfId="0" applyNumberFormat="1" applyFont="1" applyFill="1" applyBorder="1" applyAlignment="1">
      <alignment horizontal="center" vertical="center" wrapText="1" readingOrder="1"/>
    </xf>
    <xf numFmtId="10" fontId="3" fillId="4" borderId="3" xfId="0" applyNumberFormat="1" applyFont="1" applyFill="1" applyBorder="1" applyAlignment="1">
      <alignment horizontal="center" vertical="center" wrapText="1" readingOrder="1"/>
    </xf>
    <xf numFmtId="0" fontId="8" fillId="5" borderId="3" xfId="0" applyFont="1" applyFill="1" applyBorder="1" applyAlignment="1">
      <alignment horizontal="center" vertical="center" wrapText="1"/>
    </xf>
    <xf numFmtId="0" fontId="5" fillId="6" borderId="3" xfId="0" applyNumberFormat="1" applyFont="1" applyFill="1" applyBorder="1" applyAlignment="1">
      <alignment horizontal="center" vertical="center" wrapText="1" readingOrder="1"/>
    </xf>
    <xf numFmtId="0" fontId="4" fillId="4" borderId="6" xfId="0" applyFont="1" applyFill="1" applyBorder="1" applyAlignment="1">
      <alignment horizontal="left" vertical="center" wrapText="1"/>
    </xf>
    <xf numFmtId="0" fontId="4" fillId="4" borderId="9" xfId="0" applyFont="1" applyFill="1" applyBorder="1" applyAlignment="1">
      <alignment horizontal="left" vertical="center" wrapText="1"/>
    </xf>
  </cellXfs>
  <cellStyles count="2">
    <cellStyle name="常规" xfId="0" builtinId="0"/>
    <cellStyle name="常规 2" xfId="1"/>
  </cellStyles>
  <dxfs count="7">
    <dxf>
      <fill>
        <patternFill patternType="solid">
          <bgColor rgb="FF92D050"/>
        </patternFill>
      </fill>
    </dxf>
    <dxf>
      <fill>
        <patternFill patternType="solid">
          <bgColor rgb="FFFF0000"/>
        </patternFill>
      </fill>
    </dxf>
    <dxf>
      <fill>
        <patternFill patternType="solid">
          <bgColor rgb="FFFFFF00"/>
        </patternFill>
      </fill>
    </dxf>
    <dxf>
      <font>
        <color indexed="10"/>
      </font>
    </dxf>
    <dxf>
      <fill>
        <patternFill patternType="solid">
          <bgColor rgb="FF92D050"/>
        </patternFill>
      </fill>
    </dxf>
    <dxf>
      <fill>
        <patternFill patternType="solid">
          <bgColor rgb="FFFF0000"/>
        </patternFill>
      </fill>
    </dxf>
    <dxf>
      <fill>
        <patternFill patternType="solid">
          <bgColor rgb="FFFFFF00"/>
        </patternFill>
      </fill>
    </dxf>
  </dxfs>
  <tableStyles count="0" defaultTableStyle="TableStyleMedium9"/>
  <colors>
    <mruColors>
      <color rgb="FFC0C0C0"/>
      <color rgb="FF41D4D5"/>
      <color rgb="FF37D6E0"/>
      <color rgb="FF00FFCC"/>
      <color rgb="FF00FFFF"/>
      <color rgb="FF4FAFA5"/>
      <color rgb="FF35C9C8"/>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1"/>
  <sheetViews>
    <sheetView showGridLines="0" workbookViewId="0">
      <selection activeCell="L9" sqref="L9"/>
    </sheetView>
  </sheetViews>
  <sheetFormatPr defaultColWidth="9" defaultRowHeight="14.25" x14ac:dyDescent="0.15"/>
  <cols>
    <col min="1" max="1" width="6" customWidth="1"/>
  </cols>
  <sheetData>
    <row r="3" spans="1:10" x14ac:dyDescent="0.15">
      <c r="A3" s="40"/>
      <c r="B3" s="45" t="s">
        <v>0</v>
      </c>
      <c r="C3" s="46"/>
      <c r="D3" s="46"/>
      <c r="E3" s="46"/>
      <c r="F3" s="46"/>
      <c r="G3" s="46"/>
      <c r="H3" s="46"/>
      <c r="I3" s="46"/>
      <c r="J3" s="47"/>
    </row>
    <row r="5" spans="1:10" ht="136.5" customHeight="1" x14ac:dyDescent="0.15">
      <c r="B5" s="41" t="s">
        <v>1</v>
      </c>
      <c r="C5" s="48" t="s">
        <v>2</v>
      </c>
      <c r="D5" s="49"/>
      <c r="E5" s="49"/>
      <c r="F5" s="49"/>
      <c r="G5" s="49"/>
      <c r="H5" s="49"/>
      <c r="I5" s="49"/>
      <c r="J5" s="50"/>
    </row>
    <row r="6" spans="1:10" ht="38.25" customHeight="1" x14ac:dyDescent="0.15">
      <c r="B6" s="41" t="s">
        <v>3</v>
      </c>
      <c r="C6" s="48" t="s">
        <v>4</v>
      </c>
      <c r="D6" s="49"/>
      <c r="E6" s="49"/>
      <c r="F6" s="49"/>
      <c r="G6" s="49"/>
      <c r="H6" s="49"/>
      <c r="I6" s="49"/>
      <c r="J6" s="50"/>
    </row>
    <row r="7" spans="1:10" ht="81" customHeight="1" x14ac:dyDescent="0.15">
      <c r="B7" s="41" t="s">
        <v>5</v>
      </c>
      <c r="C7" s="48" t="s">
        <v>6</v>
      </c>
      <c r="D7" s="49"/>
      <c r="E7" s="49"/>
      <c r="F7" s="49"/>
      <c r="G7" s="49"/>
      <c r="H7" s="49"/>
      <c r="I7" s="49"/>
      <c r="J7" s="50"/>
    </row>
    <row r="8" spans="1:10" x14ac:dyDescent="0.15">
      <c r="B8" s="42"/>
      <c r="C8" s="42"/>
      <c r="D8" s="42"/>
      <c r="E8" s="42"/>
      <c r="F8" s="42"/>
      <c r="G8" s="42"/>
      <c r="H8" s="42"/>
      <c r="I8" s="42"/>
      <c r="J8" s="42"/>
    </row>
    <row r="9" spans="1:10" x14ac:dyDescent="0.15">
      <c r="B9" s="42"/>
      <c r="C9" s="42"/>
      <c r="D9" s="42"/>
      <c r="E9" s="42"/>
      <c r="F9" s="42"/>
      <c r="G9" s="42"/>
      <c r="H9" s="42"/>
      <c r="I9" s="42"/>
      <c r="J9" s="42"/>
    </row>
    <row r="10" spans="1:10" x14ac:dyDescent="0.15">
      <c r="B10" s="51" t="s">
        <v>7</v>
      </c>
      <c r="C10" s="52"/>
      <c r="D10" s="52"/>
      <c r="E10" s="52"/>
      <c r="F10" s="52"/>
      <c r="G10" s="52"/>
      <c r="H10" s="52"/>
      <c r="I10" s="52"/>
      <c r="J10" s="53"/>
    </row>
    <row r="11" spans="1:10" x14ac:dyDescent="0.15">
      <c r="B11" s="54"/>
      <c r="C11" s="55"/>
      <c r="D11" s="55"/>
      <c r="E11" s="55"/>
      <c r="F11" s="55"/>
      <c r="G11" s="55"/>
      <c r="H11" s="55"/>
      <c r="I11" s="55"/>
      <c r="J11" s="56"/>
    </row>
    <row r="12" spans="1:10" x14ac:dyDescent="0.15">
      <c r="B12" s="54"/>
      <c r="C12" s="55"/>
      <c r="D12" s="55"/>
      <c r="E12" s="55"/>
      <c r="F12" s="55"/>
      <c r="G12" s="55"/>
      <c r="H12" s="55"/>
      <c r="I12" s="55"/>
      <c r="J12" s="56"/>
    </row>
    <row r="13" spans="1:10" x14ac:dyDescent="0.15">
      <c r="B13" s="54"/>
      <c r="C13" s="55"/>
      <c r="D13" s="55"/>
      <c r="E13" s="55"/>
      <c r="F13" s="55"/>
      <c r="G13" s="55"/>
      <c r="H13" s="55"/>
      <c r="I13" s="55"/>
      <c r="J13" s="56"/>
    </row>
    <row r="14" spans="1:10" x14ac:dyDescent="0.15">
      <c r="B14" s="54"/>
      <c r="C14" s="55"/>
      <c r="D14" s="55"/>
      <c r="E14" s="55"/>
      <c r="F14" s="55"/>
      <c r="G14" s="55"/>
      <c r="H14" s="55"/>
      <c r="I14" s="55"/>
      <c r="J14" s="56"/>
    </row>
    <row r="15" spans="1:10" x14ac:dyDescent="0.15">
      <c r="B15" s="54"/>
      <c r="C15" s="55"/>
      <c r="D15" s="55"/>
      <c r="E15" s="55"/>
      <c r="F15" s="55"/>
      <c r="G15" s="55"/>
      <c r="H15" s="55"/>
      <c r="I15" s="55"/>
      <c r="J15" s="56"/>
    </row>
    <row r="16" spans="1:10" x14ac:dyDescent="0.15">
      <c r="B16" s="54"/>
      <c r="C16" s="55"/>
      <c r="D16" s="55"/>
      <c r="E16" s="55"/>
      <c r="F16" s="55"/>
      <c r="G16" s="55"/>
      <c r="H16" s="55"/>
      <c r="I16" s="55"/>
      <c r="J16" s="56"/>
    </row>
    <row r="17" spans="2:10" x14ac:dyDescent="0.15">
      <c r="B17" s="54"/>
      <c r="C17" s="55"/>
      <c r="D17" s="55"/>
      <c r="E17" s="55"/>
      <c r="F17" s="55"/>
      <c r="G17" s="55"/>
      <c r="H17" s="55"/>
      <c r="I17" s="55"/>
      <c r="J17" s="56"/>
    </row>
    <row r="18" spans="2:10" x14ac:dyDescent="0.15">
      <c r="B18" s="54"/>
      <c r="C18" s="55"/>
      <c r="D18" s="55"/>
      <c r="E18" s="55"/>
      <c r="F18" s="55"/>
      <c r="G18" s="55"/>
      <c r="H18" s="55"/>
      <c r="I18" s="55"/>
      <c r="J18" s="56"/>
    </row>
    <row r="19" spans="2:10" x14ac:dyDescent="0.15">
      <c r="B19" s="54"/>
      <c r="C19" s="55"/>
      <c r="D19" s="55"/>
      <c r="E19" s="55"/>
      <c r="F19" s="55"/>
      <c r="G19" s="55"/>
      <c r="H19" s="55"/>
      <c r="I19" s="55"/>
      <c r="J19" s="56"/>
    </row>
    <row r="20" spans="2:10" x14ac:dyDescent="0.15">
      <c r="B20" s="54"/>
      <c r="C20" s="55"/>
      <c r="D20" s="55"/>
      <c r="E20" s="55"/>
      <c r="F20" s="55"/>
      <c r="G20" s="55"/>
      <c r="H20" s="55"/>
      <c r="I20" s="55"/>
      <c r="J20" s="56"/>
    </row>
    <row r="21" spans="2:10" ht="24" customHeight="1" x14ac:dyDescent="0.15">
      <c r="B21" s="57"/>
      <c r="C21" s="58"/>
      <c r="D21" s="58"/>
      <c r="E21" s="58"/>
      <c r="F21" s="58"/>
      <c r="G21" s="58"/>
      <c r="H21" s="58"/>
      <c r="I21" s="58"/>
      <c r="J21" s="59"/>
    </row>
  </sheetData>
  <mergeCells count="5">
    <mergeCell ref="B3:J3"/>
    <mergeCell ref="C5:J5"/>
    <mergeCell ref="C6:J6"/>
    <mergeCell ref="C7:J7"/>
    <mergeCell ref="B10:J21"/>
  </mergeCells>
  <phoneticPr fontId="14"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6"/>
  <sheetViews>
    <sheetView tabSelected="1" workbookViewId="0">
      <selection activeCell="E5" sqref="E5"/>
    </sheetView>
  </sheetViews>
  <sheetFormatPr defaultColWidth="9" defaultRowHeight="12" x14ac:dyDescent="0.15"/>
  <cols>
    <col min="1" max="1" width="14.125" style="1" customWidth="1"/>
    <col min="2" max="3" width="12.125" style="1" customWidth="1"/>
    <col min="4" max="4" width="17.875" style="1" customWidth="1"/>
    <col min="5" max="5" width="24.625" style="1" customWidth="1"/>
    <col min="6" max="6" width="15.625" style="1" customWidth="1"/>
    <col min="7" max="13" width="12.125" style="1" customWidth="1"/>
    <col min="14" max="14" width="20.625" style="1" customWidth="1"/>
    <col min="15" max="16384" width="9" style="1"/>
  </cols>
  <sheetData>
    <row r="1" spans="1:14" ht="30.95" customHeight="1" x14ac:dyDescent="0.15">
      <c r="A1" s="72" t="s">
        <v>8</v>
      </c>
      <c r="B1" s="73"/>
      <c r="C1" s="73"/>
      <c r="D1" s="73"/>
      <c r="E1" s="73"/>
      <c r="F1" s="73"/>
      <c r="G1" s="73"/>
      <c r="H1" s="73"/>
      <c r="I1" s="73"/>
      <c r="J1" s="73"/>
      <c r="K1" s="73"/>
      <c r="L1" s="73"/>
      <c r="M1" s="73"/>
      <c r="N1" s="74"/>
    </row>
    <row r="2" spans="1:14" ht="30.95" customHeight="1" x14ac:dyDescent="0.15">
      <c r="A2" s="2" t="s">
        <v>9</v>
      </c>
      <c r="B2" s="75" t="s">
        <v>62</v>
      </c>
      <c r="C2" s="75"/>
      <c r="D2" s="75"/>
      <c r="E2" s="2" t="s">
        <v>10</v>
      </c>
      <c r="F2" s="2"/>
      <c r="G2" s="4" t="s">
        <v>59</v>
      </c>
      <c r="H2" s="2" t="s">
        <v>11</v>
      </c>
      <c r="I2" s="5" t="s">
        <v>60</v>
      </c>
      <c r="J2" s="2" t="s">
        <v>12</v>
      </c>
      <c r="K2" s="3" t="s">
        <v>46</v>
      </c>
      <c r="L2" s="2" t="s">
        <v>13</v>
      </c>
      <c r="M2" s="75" t="s">
        <v>61</v>
      </c>
      <c r="N2" s="75"/>
    </row>
    <row r="3" spans="1:14" ht="32.1" customHeight="1" x14ac:dyDescent="0.15">
      <c r="A3" s="6" t="s">
        <v>14</v>
      </c>
      <c r="B3" s="6" t="s">
        <v>15</v>
      </c>
      <c r="C3" s="6" t="s">
        <v>16</v>
      </c>
      <c r="D3" s="6" t="s">
        <v>17</v>
      </c>
      <c r="E3" s="6" t="s">
        <v>18</v>
      </c>
      <c r="F3" s="6" t="s">
        <v>19</v>
      </c>
      <c r="G3" s="7" t="s">
        <v>20</v>
      </c>
      <c r="H3" s="7" t="s">
        <v>21</v>
      </c>
      <c r="I3" s="7" t="s">
        <v>22</v>
      </c>
      <c r="J3" s="6" t="s">
        <v>23</v>
      </c>
      <c r="K3" s="6" t="s">
        <v>24</v>
      </c>
      <c r="L3" s="6" t="s">
        <v>25</v>
      </c>
      <c r="M3" s="70" t="s">
        <v>26</v>
      </c>
      <c r="N3" s="71"/>
    </row>
    <row r="4" spans="1:14" ht="82.5" customHeight="1" x14ac:dyDescent="0.15">
      <c r="A4" s="5">
        <v>1</v>
      </c>
      <c r="B4" s="5" t="s">
        <v>49</v>
      </c>
      <c r="C4" s="8">
        <v>1</v>
      </c>
      <c r="D4" s="9" t="s">
        <v>50</v>
      </c>
      <c r="E4" s="9" t="s">
        <v>55</v>
      </c>
      <c r="F4" s="5" t="s">
        <v>46</v>
      </c>
      <c r="G4" s="44">
        <v>43363</v>
      </c>
      <c r="H4" s="10">
        <v>43395</v>
      </c>
      <c r="I4" s="10">
        <v>43395</v>
      </c>
      <c r="J4" s="13" t="s">
        <v>52</v>
      </c>
      <c r="K4" s="36" t="s">
        <v>41</v>
      </c>
      <c r="L4" s="5" t="s">
        <v>42</v>
      </c>
      <c r="M4" s="78" t="s">
        <v>53</v>
      </c>
      <c r="N4" s="79"/>
    </row>
    <row r="5" spans="1:14" ht="86.25" customHeight="1" x14ac:dyDescent="0.15">
      <c r="A5" s="5">
        <v>2</v>
      </c>
      <c r="B5" s="5" t="s">
        <v>57</v>
      </c>
      <c r="C5" s="8">
        <v>2</v>
      </c>
      <c r="D5" s="9" t="s">
        <v>54</v>
      </c>
      <c r="E5" s="9" t="s">
        <v>56</v>
      </c>
      <c r="F5" s="5" t="s">
        <v>46</v>
      </c>
      <c r="G5" s="44">
        <v>43363</v>
      </c>
      <c r="H5" s="44">
        <v>43385</v>
      </c>
      <c r="I5" s="44">
        <v>43392</v>
      </c>
      <c r="J5" s="13" t="s">
        <v>52</v>
      </c>
      <c r="K5" s="36" t="s">
        <v>41</v>
      </c>
      <c r="L5" s="5" t="s">
        <v>42</v>
      </c>
      <c r="M5" s="78" t="s">
        <v>58</v>
      </c>
      <c r="N5" s="79"/>
    </row>
    <row r="6" spans="1:14" ht="21" customHeight="1" x14ac:dyDescent="0.15">
      <c r="A6" s="5"/>
      <c r="B6" s="5"/>
      <c r="C6" s="8"/>
      <c r="D6" s="9"/>
      <c r="E6" s="9"/>
      <c r="F6" s="9"/>
      <c r="G6" s="5"/>
      <c r="H6" s="10"/>
      <c r="I6" s="10"/>
      <c r="J6" s="10"/>
      <c r="K6" s="32"/>
      <c r="L6" s="8"/>
      <c r="M6" s="5"/>
      <c r="N6" s="5"/>
    </row>
    <row r="7" spans="1:14" ht="21" customHeight="1" x14ac:dyDescent="0.15">
      <c r="A7" s="5"/>
      <c r="B7" s="5"/>
      <c r="C7" s="11"/>
      <c r="D7" s="12"/>
      <c r="E7" s="12"/>
      <c r="F7" s="12"/>
      <c r="G7" s="11"/>
      <c r="H7" s="13"/>
      <c r="I7" s="13"/>
      <c r="J7" s="13"/>
      <c r="K7" s="11"/>
      <c r="L7" s="11"/>
      <c r="M7" s="5"/>
      <c r="N7" s="5"/>
    </row>
    <row r="8" spans="1:14" ht="21" customHeight="1" x14ac:dyDescent="0.15">
      <c r="A8" s="8"/>
      <c r="B8" s="5"/>
      <c r="C8" s="5"/>
      <c r="D8" s="14"/>
      <c r="E8" s="15"/>
      <c r="F8" s="15"/>
      <c r="G8" s="11"/>
      <c r="H8" s="13"/>
      <c r="I8" s="13"/>
      <c r="J8" s="13"/>
      <c r="K8" s="11"/>
      <c r="L8" s="11"/>
      <c r="M8" s="5"/>
      <c r="N8" s="5"/>
    </row>
    <row r="9" spans="1:14" ht="21" customHeight="1" x14ac:dyDescent="0.15">
      <c r="A9" s="8"/>
      <c r="B9" s="5"/>
      <c r="C9" s="5"/>
      <c r="D9" s="14"/>
      <c r="E9" s="15"/>
      <c r="F9" s="15"/>
      <c r="G9" s="11"/>
      <c r="H9" s="13"/>
      <c r="I9" s="13"/>
      <c r="J9" s="13"/>
      <c r="K9" s="32"/>
      <c r="L9" s="8"/>
      <c r="M9" s="11"/>
      <c r="N9" s="11"/>
    </row>
    <row r="10" spans="1:14" ht="21" customHeight="1" x14ac:dyDescent="0.15">
      <c r="A10" s="11"/>
      <c r="B10" s="5"/>
      <c r="C10" s="8"/>
      <c r="D10" s="12"/>
      <c r="E10" s="12"/>
      <c r="F10" s="12"/>
      <c r="G10" s="11"/>
      <c r="H10" s="13"/>
      <c r="I10" s="13"/>
      <c r="J10" s="13"/>
      <c r="K10" s="32"/>
      <c r="L10" s="8"/>
      <c r="M10" s="11"/>
      <c r="N10" s="11"/>
    </row>
    <row r="11" spans="1:14" ht="21" customHeight="1" x14ac:dyDescent="0.15">
      <c r="A11" s="11"/>
      <c r="B11" s="5"/>
      <c r="C11" s="8"/>
      <c r="D11" s="12"/>
      <c r="E11" s="12"/>
      <c r="F11" s="12"/>
      <c r="G11" s="11"/>
      <c r="H11" s="13"/>
      <c r="I11" s="13"/>
      <c r="J11" s="13"/>
      <c r="K11" s="32"/>
      <c r="L11" s="8"/>
      <c r="M11" s="11"/>
      <c r="N11" s="11"/>
    </row>
    <row r="12" spans="1:14" ht="21" customHeight="1" x14ac:dyDescent="0.15">
      <c r="A12" s="16"/>
      <c r="B12" s="16"/>
      <c r="C12" s="17"/>
      <c r="D12" s="18"/>
      <c r="E12" s="18"/>
      <c r="F12" s="18"/>
      <c r="G12" s="16"/>
      <c r="H12" s="19"/>
      <c r="I12" s="19"/>
      <c r="J12" s="19"/>
      <c r="K12" s="33"/>
      <c r="L12" s="17"/>
      <c r="M12" s="16"/>
      <c r="N12" s="34"/>
    </row>
    <row r="13" spans="1:14" ht="35.1" customHeight="1" x14ac:dyDescent="0.15">
      <c r="A13" s="6" t="s">
        <v>1</v>
      </c>
      <c r="B13" s="20">
        <f>COUNTIF(C4:C12,"严重")</f>
        <v>0</v>
      </c>
      <c r="C13" s="6" t="s">
        <v>3</v>
      </c>
      <c r="D13" s="20">
        <f>COUNTIF(C4:C12,"一般")</f>
        <v>0</v>
      </c>
      <c r="E13" s="70" t="s">
        <v>5</v>
      </c>
      <c r="F13" s="71"/>
      <c r="G13" s="20">
        <f>COUNTIF(C4:C12,"轻微")</f>
        <v>0</v>
      </c>
      <c r="H13" s="21" t="s">
        <v>27</v>
      </c>
      <c r="I13" s="76">
        <f>COUNTIF(B4:B12,"风险")+COUNTIF(B4:B12,"问题")</f>
        <v>2</v>
      </c>
      <c r="J13" s="76"/>
      <c r="K13" s="31" t="s">
        <v>28</v>
      </c>
      <c r="L13" s="77">
        <f>COUNTIF(K4:K12,"是")</f>
        <v>0</v>
      </c>
      <c r="M13" s="77"/>
      <c r="N13" s="77"/>
    </row>
    <row r="14" spans="1:14" ht="21" customHeight="1" x14ac:dyDescent="0.15">
      <c r="A14" s="60" t="s">
        <v>29</v>
      </c>
      <c r="B14" s="60"/>
      <c r="C14" s="60"/>
      <c r="D14" s="60"/>
      <c r="E14" s="60"/>
      <c r="F14" s="60"/>
      <c r="G14" s="60"/>
      <c r="H14" s="60"/>
      <c r="I14" s="60"/>
      <c r="J14" s="60"/>
      <c r="K14" s="60"/>
      <c r="L14" s="60"/>
      <c r="M14" s="60"/>
      <c r="N14" s="60"/>
    </row>
    <row r="15" spans="1:14" ht="21" customHeight="1" x14ac:dyDescent="0.15">
      <c r="A15" s="6" t="s">
        <v>14</v>
      </c>
      <c r="B15" s="6" t="s">
        <v>30</v>
      </c>
      <c r="C15" s="6" t="s">
        <v>16</v>
      </c>
      <c r="D15" s="6" t="s">
        <v>31</v>
      </c>
      <c r="E15" s="6" t="s">
        <v>32</v>
      </c>
      <c r="F15" s="6" t="s">
        <v>36</v>
      </c>
      <c r="G15" s="6" t="s">
        <v>19</v>
      </c>
      <c r="H15" s="6" t="s">
        <v>20</v>
      </c>
      <c r="I15" s="6" t="s">
        <v>21</v>
      </c>
      <c r="J15" s="6" t="s">
        <v>22</v>
      </c>
      <c r="K15" s="6" t="s">
        <v>23</v>
      </c>
      <c r="L15" s="6" t="s">
        <v>24</v>
      </c>
      <c r="M15" s="6" t="s">
        <v>25</v>
      </c>
      <c r="N15" s="6" t="s">
        <v>26</v>
      </c>
    </row>
    <row r="16" spans="1:14" ht="51" customHeight="1" x14ac:dyDescent="0.15">
      <c r="A16" s="5">
        <v>1</v>
      </c>
      <c r="B16" s="5" t="s">
        <v>40</v>
      </c>
      <c r="C16" s="22" t="s">
        <v>3</v>
      </c>
      <c r="D16" s="11" t="s">
        <v>44</v>
      </c>
      <c r="E16" s="23" t="s">
        <v>37</v>
      </c>
      <c r="F16" s="9" t="s">
        <v>38</v>
      </c>
      <c r="G16" s="4" t="s">
        <v>39</v>
      </c>
      <c r="H16" s="24">
        <v>43381</v>
      </c>
      <c r="I16" s="24">
        <v>43383</v>
      </c>
      <c r="J16" s="24">
        <v>43383</v>
      </c>
      <c r="K16" s="35" t="s">
        <v>40</v>
      </c>
      <c r="L16" s="36" t="s">
        <v>41</v>
      </c>
      <c r="M16" s="5" t="s">
        <v>42</v>
      </c>
      <c r="N16" s="43" t="s">
        <v>43</v>
      </c>
    </row>
    <row r="17" spans="1:14" ht="42.75" customHeight="1" x14ac:dyDescent="0.15">
      <c r="A17" s="5">
        <v>2</v>
      </c>
      <c r="B17" s="5" t="s">
        <v>40</v>
      </c>
      <c r="C17" s="22" t="s">
        <v>3</v>
      </c>
      <c r="D17" s="11" t="s">
        <v>44</v>
      </c>
      <c r="E17" s="9" t="s">
        <v>45</v>
      </c>
      <c r="F17" s="9" t="s">
        <v>51</v>
      </c>
      <c r="G17" s="5" t="s">
        <v>48</v>
      </c>
      <c r="H17" s="24">
        <v>43381</v>
      </c>
      <c r="I17" s="24">
        <v>43383</v>
      </c>
      <c r="J17" s="24">
        <v>43383</v>
      </c>
      <c r="K17" s="35" t="s">
        <v>40</v>
      </c>
      <c r="L17" s="36" t="s">
        <v>41</v>
      </c>
      <c r="M17" s="5" t="s">
        <v>42</v>
      </c>
      <c r="N17" s="43" t="s">
        <v>47</v>
      </c>
    </row>
    <row r="18" spans="1:14" ht="43.5" customHeight="1" x14ac:dyDescent="0.15">
      <c r="A18" s="5"/>
      <c r="B18" s="5"/>
      <c r="C18" s="22"/>
      <c r="D18" s="11"/>
      <c r="E18" s="9"/>
      <c r="F18" s="9"/>
      <c r="G18" s="5"/>
      <c r="H18" s="10"/>
      <c r="I18" s="24"/>
      <c r="J18" s="10"/>
      <c r="K18" s="35"/>
      <c r="L18" s="36"/>
      <c r="M18" s="5"/>
      <c r="N18" s="11"/>
    </row>
    <row r="19" spans="1:14" ht="21" customHeight="1" x14ac:dyDescent="0.15">
      <c r="A19" s="5"/>
      <c r="B19" s="5"/>
      <c r="C19" s="22"/>
      <c r="D19" s="11"/>
      <c r="E19" s="9"/>
      <c r="F19" s="9"/>
      <c r="G19" s="5"/>
      <c r="H19" s="10"/>
      <c r="I19" s="24"/>
      <c r="J19" s="10"/>
      <c r="K19" s="35"/>
      <c r="L19" s="36"/>
      <c r="M19" s="5"/>
      <c r="N19" s="11"/>
    </row>
    <row r="20" spans="1:14" ht="21" customHeight="1" x14ac:dyDescent="0.15">
      <c r="A20" s="25"/>
      <c r="B20" s="25"/>
      <c r="C20" s="26"/>
      <c r="D20" s="27"/>
      <c r="E20" s="28"/>
      <c r="F20" s="28"/>
      <c r="G20" s="25"/>
      <c r="H20" s="29"/>
      <c r="I20" s="30"/>
      <c r="J20" s="29"/>
      <c r="K20" s="37"/>
      <c r="L20" s="38"/>
      <c r="M20" s="25"/>
      <c r="N20" s="27"/>
    </row>
    <row r="21" spans="1:14" ht="21" customHeight="1" x14ac:dyDescent="0.15">
      <c r="A21" s="5"/>
      <c r="B21" s="5"/>
      <c r="C21" s="22"/>
      <c r="D21" s="11"/>
      <c r="E21" s="9"/>
      <c r="F21" s="9"/>
      <c r="G21" s="5"/>
      <c r="H21" s="10"/>
      <c r="I21" s="24"/>
      <c r="J21" s="10"/>
      <c r="K21" s="35"/>
      <c r="L21" s="36"/>
      <c r="M21" s="5"/>
      <c r="N21" s="11"/>
    </row>
    <row r="22" spans="1:14" ht="21" customHeight="1" x14ac:dyDescent="0.15">
      <c r="A22" s="5"/>
      <c r="B22" s="5"/>
      <c r="C22" s="22"/>
      <c r="D22" s="11"/>
      <c r="E22" s="9"/>
      <c r="F22" s="9"/>
      <c r="G22" s="5"/>
      <c r="H22" s="10"/>
      <c r="I22" s="24"/>
      <c r="J22" s="10"/>
      <c r="K22" s="35"/>
      <c r="L22" s="36"/>
      <c r="M22" s="5"/>
      <c r="N22" s="11"/>
    </row>
    <row r="23" spans="1:14" ht="21" customHeight="1" x14ac:dyDescent="0.15">
      <c r="A23" s="11"/>
      <c r="B23" s="5"/>
      <c r="C23" s="22"/>
      <c r="D23" s="11"/>
      <c r="E23" s="12"/>
      <c r="F23" s="12"/>
      <c r="G23" s="11"/>
      <c r="H23" s="13"/>
      <c r="I23" s="24"/>
      <c r="J23" s="13"/>
      <c r="K23" s="35"/>
      <c r="L23" s="36"/>
      <c r="M23" s="11"/>
      <c r="N23" s="11"/>
    </row>
    <row r="24" spans="1:14" ht="21" customHeight="1" x14ac:dyDescent="0.15">
      <c r="A24" s="11"/>
      <c r="B24" s="5"/>
      <c r="C24" s="22"/>
      <c r="D24" s="11"/>
      <c r="E24" s="12"/>
      <c r="F24" s="12"/>
      <c r="G24" s="11"/>
      <c r="H24" s="13"/>
      <c r="I24" s="24"/>
      <c r="J24" s="13"/>
      <c r="K24" s="35"/>
      <c r="L24" s="36"/>
      <c r="M24" s="11"/>
      <c r="N24" s="11"/>
    </row>
    <row r="25" spans="1:14" ht="21" customHeight="1" x14ac:dyDescent="0.15">
      <c r="A25" s="11"/>
      <c r="B25" s="5"/>
      <c r="C25" s="22"/>
      <c r="D25" s="11"/>
      <c r="E25" s="12"/>
      <c r="F25" s="12"/>
      <c r="G25" s="11"/>
      <c r="H25" s="13"/>
      <c r="I25" s="24"/>
      <c r="J25" s="13"/>
      <c r="K25" s="35"/>
      <c r="L25" s="36"/>
      <c r="M25" s="11"/>
      <c r="N25" s="11"/>
    </row>
    <row r="26" spans="1:14" ht="21" customHeight="1" x14ac:dyDescent="0.15">
      <c r="A26" s="4"/>
      <c r="B26" s="5"/>
      <c r="C26" s="22"/>
      <c r="D26" s="11"/>
      <c r="E26" s="23"/>
      <c r="F26" s="23"/>
      <c r="G26" s="4"/>
      <c r="H26" s="24"/>
      <c r="I26" s="24"/>
      <c r="J26" s="39"/>
      <c r="K26" s="35"/>
      <c r="L26" s="36"/>
      <c r="M26" s="5"/>
      <c r="N26" s="11"/>
    </row>
    <row r="27" spans="1:14" ht="21" customHeight="1" x14ac:dyDescent="0.15">
      <c r="A27" s="4"/>
      <c r="B27" s="5"/>
      <c r="C27" s="22"/>
      <c r="D27" s="11"/>
      <c r="E27" s="23"/>
      <c r="F27" s="23"/>
      <c r="G27" s="4"/>
      <c r="H27" s="24"/>
      <c r="I27" s="24"/>
      <c r="J27" s="39"/>
      <c r="K27" s="35"/>
      <c r="L27" s="36"/>
      <c r="M27" s="5"/>
      <c r="N27" s="11"/>
    </row>
    <row r="28" spans="1:14" ht="21" customHeight="1" x14ac:dyDescent="0.15">
      <c r="A28" s="4"/>
      <c r="B28" s="5"/>
      <c r="C28" s="22"/>
      <c r="D28" s="11"/>
      <c r="E28" s="23"/>
      <c r="F28" s="23"/>
      <c r="G28" s="4"/>
      <c r="H28" s="24"/>
      <c r="I28" s="24"/>
      <c r="J28" s="39"/>
      <c r="K28" s="35"/>
      <c r="L28" s="36"/>
      <c r="M28" s="5"/>
      <c r="N28" s="11"/>
    </row>
    <row r="29" spans="1:14" ht="21" customHeight="1" x14ac:dyDescent="0.15">
      <c r="A29" s="4"/>
      <c r="B29" s="5"/>
      <c r="C29" s="22"/>
      <c r="D29" s="11"/>
      <c r="E29" s="23"/>
      <c r="F29" s="23"/>
      <c r="G29" s="4"/>
      <c r="H29" s="24"/>
      <c r="I29" s="24"/>
      <c r="J29" s="39"/>
      <c r="K29" s="35"/>
      <c r="L29" s="36"/>
      <c r="M29" s="5"/>
      <c r="N29" s="11"/>
    </row>
    <row r="30" spans="1:14" ht="21" customHeight="1" x14ac:dyDescent="0.15">
      <c r="A30" s="4"/>
      <c r="B30" s="5"/>
      <c r="C30" s="22"/>
      <c r="D30" s="11"/>
      <c r="E30" s="23"/>
      <c r="F30" s="23"/>
      <c r="G30" s="4"/>
      <c r="H30" s="24"/>
      <c r="I30" s="24"/>
      <c r="J30" s="39"/>
      <c r="K30" s="35"/>
      <c r="L30" s="36"/>
      <c r="M30" s="5"/>
      <c r="N30" s="11"/>
    </row>
    <row r="31" spans="1:14" ht="21" customHeight="1" x14ac:dyDescent="0.15">
      <c r="A31" s="4"/>
      <c r="B31" s="5"/>
      <c r="C31" s="22"/>
      <c r="D31" s="11"/>
      <c r="E31" s="23"/>
      <c r="F31" s="23"/>
      <c r="G31" s="4"/>
      <c r="H31" s="24"/>
      <c r="I31" s="24"/>
      <c r="J31" s="39"/>
      <c r="K31" s="35"/>
      <c r="L31" s="36"/>
      <c r="M31" s="5"/>
      <c r="N31" s="11"/>
    </row>
    <row r="32" spans="1:14" ht="21" customHeight="1" x14ac:dyDescent="0.15">
      <c r="A32" s="4"/>
      <c r="B32" s="5"/>
      <c r="C32" s="22"/>
      <c r="D32" s="11"/>
      <c r="E32" s="23"/>
      <c r="F32" s="23"/>
      <c r="G32" s="4"/>
      <c r="H32" s="24"/>
      <c r="I32" s="24"/>
      <c r="J32" s="39"/>
      <c r="K32" s="35"/>
      <c r="L32" s="36"/>
      <c r="M32" s="5"/>
      <c r="N32" s="11"/>
    </row>
    <row r="33" spans="1:14" ht="35.1" customHeight="1" x14ac:dyDescent="0.15">
      <c r="A33" s="6" t="s">
        <v>1</v>
      </c>
      <c r="B33" s="20">
        <f>COUNTIFS(C16:C32,"=严重",B16:B32,"=否")</f>
        <v>0</v>
      </c>
      <c r="C33" s="6" t="s">
        <v>3</v>
      </c>
      <c r="D33" s="20">
        <f>COUNTIFS(C16:C32,"=一般",B16:B32,"=否")</f>
        <v>2</v>
      </c>
      <c r="E33" s="6" t="s">
        <v>5</v>
      </c>
      <c r="F33" s="6"/>
      <c r="G33" s="20">
        <f>COUNTIFS(C16:C32,"=轻微",B16:B32,"=否")</f>
        <v>0</v>
      </c>
      <c r="H33" s="21" t="s">
        <v>33</v>
      </c>
      <c r="I33" s="61">
        <f>COUNTIF(B16:B32,"是")+COUNTIF(B16:B32,"否")</f>
        <v>2</v>
      </c>
      <c r="J33" s="62"/>
      <c r="K33" s="31" t="s">
        <v>34</v>
      </c>
      <c r="L33" s="63">
        <f>COUNTIF(K16:K32,"是")</f>
        <v>0</v>
      </c>
      <c r="M33" s="64"/>
      <c r="N33" s="65"/>
    </row>
    <row r="34" spans="1:14" ht="33" customHeight="1" x14ac:dyDescent="0.15">
      <c r="A34" s="6" t="s">
        <v>35</v>
      </c>
      <c r="B34" s="66">
        <f>100-(B33*3+D33*1+G33*0.5+L33*1)</f>
        <v>98</v>
      </c>
      <c r="C34" s="67"/>
      <c r="D34" s="67"/>
      <c r="E34" s="67"/>
      <c r="F34" s="67"/>
      <c r="G34" s="67"/>
      <c r="H34" s="68"/>
      <c r="I34" s="67"/>
      <c r="J34" s="67"/>
      <c r="K34" s="67"/>
      <c r="L34" s="67"/>
      <c r="M34" s="67"/>
      <c r="N34" s="69"/>
    </row>
    <row r="36" spans="1:14" ht="28.5" hidden="1" x14ac:dyDescent="0.15">
      <c r="A36" s="6" t="s">
        <v>1</v>
      </c>
      <c r="B36" s="6" t="s">
        <v>3</v>
      </c>
      <c r="C36" s="6" t="s">
        <v>5</v>
      </c>
      <c r="D36" s="31" t="s">
        <v>27</v>
      </c>
      <c r="E36" s="31" t="s">
        <v>28</v>
      </c>
      <c r="F36" s="31"/>
      <c r="G36" s="6" t="s">
        <v>1</v>
      </c>
      <c r="H36" s="6" t="s">
        <v>3</v>
      </c>
      <c r="I36" s="6" t="s">
        <v>5</v>
      </c>
      <c r="J36" s="31" t="s">
        <v>33</v>
      </c>
      <c r="K36" s="31" t="s">
        <v>34</v>
      </c>
      <c r="L36" s="31" t="s">
        <v>35</v>
      </c>
      <c r="M36" s="31"/>
      <c r="N36" s="31"/>
    </row>
  </sheetData>
  <sheetProtection formatCells="0" formatColumns="0" formatRows="0" insertColumns="0" insertRows="0" insertHyperlinks="0" deleteColumns="0" deleteRows="0" sort="0" autoFilter="0" pivotTables="0"/>
  <protectedRanges>
    <protectedRange sqref="B17 B19:B32" name="区域1" securityDescriptor=""/>
    <protectedRange sqref="D17 D19:D32" name="区域1_3" securityDescriptor=""/>
    <protectedRange sqref="C17 C19:C32" name="区域1_1_1" securityDescriptor=""/>
    <protectedRange sqref="L16:L32 K4:K5" name="区域1_2_1" securityDescriptor=""/>
    <protectedRange sqref="K7:K12 K16:K32" name="区域1_2_2" securityDescriptor=""/>
    <protectedRange sqref="L7:L12" name="区域1_2_2_1" securityDescriptor=""/>
    <protectedRange sqref="D16" name="区域1_2" securityDescriptor=""/>
  </protectedRanges>
  <mergeCells count="13">
    <mergeCell ref="A1:N1"/>
    <mergeCell ref="B2:D2"/>
    <mergeCell ref="M2:N2"/>
    <mergeCell ref="I13:J13"/>
    <mergeCell ref="L13:N13"/>
    <mergeCell ref="M4:N4"/>
    <mergeCell ref="M5:N5"/>
    <mergeCell ref="A14:N14"/>
    <mergeCell ref="I33:J33"/>
    <mergeCell ref="L33:N33"/>
    <mergeCell ref="B34:N34"/>
    <mergeCell ref="M3:N3"/>
    <mergeCell ref="E13:F13"/>
  </mergeCells>
  <phoneticPr fontId="14" type="noConversion"/>
  <conditionalFormatting sqref="C16:C32">
    <cfRule type="cellIs" dxfId="6" priority="1" operator="equal">
      <formula>"一般"</formula>
    </cfRule>
    <cfRule type="cellIs" dxfId="5" priority="2" operator="equal">
      <formula>"严重"</formula>
    </cfRule>
    <cfRule type="cellIs" dxfId="4" priority="3" operator="equal">
      <formula>"轻微"</formula>
    </cfRule>
  </conditionalFormatting>
  <conditionalFormatting sqref="D16:D32">
    <cfRule type="cellIs" dxfId="3" priority="10" stopIfTrue="1" operator="equal">
      <formula>"""严重"""</formula>
    </cfRule>
  </conditionalFormatting>
  <conditionalFormatting sqref="A8:A9 C10:C12 C4:C6">
    <cfRule type="cellIs" dxfId="2" priority="4" operator="equal">
      <formula>"一般"</formula>
    </cfRule>
    <cfRule type="cellIs" dxfId="1" priority="5" operator="equal">
      <formula>"严重"</formula>
    </cfRule>
    <cfRule type="cellIs" dxfId="0" priority="6" operator="equal">
      <formula>"轻微"</formula>
    </cfRule>
  </conditionalFormatting>
  <dataValidations count="7">
    <dataValidation type="list" allowBlank="1" showInputMessage="1" showErrorMessage="1" sqref="B4:B7 B10:B12">
      <formula1>"问题,风险"</formula1>
    </dataValidation>
    <dataValidation type="list" allowBlank="1" showInputMessage="1" showErrorMessage="1" sqref="G2">
      <formula1>"3D产品研发项目,实训产品研发项目,信息化产品研发项目,金融大数据机构产品研发项目,资源"</formula1>
    </dataValidation>
    <dataValidation type="list" allowBlank="1" showInputMessage="1" showErrorMessage="1" sqref="I2">
      <formula1>"深圳开发线,长沙开发线,合肥开发线,嘉开发线,工商物流线,金融综合线,金融服务线,K12教育开发线,技术创新中心,职业教育开发线,长沙信息化开发线,公共服务线,资讯线,量化线,应用数据线,合肥金融机构"</formula1>
    </dataValidation>
    <dataValidation type="list" allowBlank="1" showInputMessage="1" showErrorMessage="1" sqref="D16:D32">
      <formula1>"项目管理活动,工作产品,工程活动,支持活动"</formula1>
    </dataValidation>
    <dataValidation type="list" allowBlank="1" showInputMessage="1" showErrorMessage="1" sqref="B16:B32 D8:D9 H26:H32 K16:K32 K9:K12 K6">
      <formula1>"是,否"</formula1>
    </dataValidation>
    <dataValidation type="list" allowBlank="1" showInputMessage="1" showErrorMessage="1" sqref="A8:A9 C4:C6 C10:C12 C16:C32">
      <formula1>"严重,一般,轻微"</formula1>
    </dataValidation>
    <dataValidation type="list" allowBlank="1" showInputMessage="1" showErrorMessage="1" sqref="E8:F9 J26:J32 K4:K5 L9:L12 L16:L32 L6">
      <formula1>"已提出,已回复,已升级,已关闭,已取消,已挂起,延期未关闭,已关闭(延期)"</formula1>
    </dataValidation>
  </dataValidations>
  <printOptions horizontalCentered="1"/>
  <pageMargins left="0.74791666666666701" right="0.74791666666666701" top="1.3291666666666699" bottom="1.0687500000000001" header="0.74791666666666701" footer="0.74791666666666701"/>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使用说明</vt:lpstr>
      <vt:lpstr>QA问题跟踪表</vt:lpstr>
      <vt:lpstr>QA问题跟踪表!_Toc69547202</vt:lpstr>
    </vt:vector>
  </TitlesOfParts>
  <Company>深圳市新宇龙信息科技有限公司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评审报告</dc:title>
  <dc:creator>李伟</dc:creator>
  <cp:lastModifiedBy>Windows 用户</cp:lastModifiedBy>
  <cp:lastPrinted>2008-07-14T02:08:00Z</cp:lastPrinted>
  <dcterms:created xsi:type="dcterms:W3CDTF">2003-08-04T09:15:00Z</dcterms:created>
  <dcterms:modified xsi:type="dcterms:W3CDTF">2018-11-15T12:51:10Z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