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491" activeTab="1"/>
  </bookViews>
  <sheets>
    <sheet name="使用说明" sheetId="1" r:id="rId1"/>
    <sheet name="QA问题跟踪表" sheetId="2" r:id="rId2"/>
  </sheets>
  <definedNames>
    <definedName name="_Toc69547202" localSheetId="1">QA问题跟踪表!$A$96</definedName>
    <definedName name="OLE_LINK2" localSheetId="1">QA问题跟踪表!#REF!</definedName>
  </definedNames>
  <calcPr calcId="144525"/>
</workbook>
</file>

<file path=xl/comments1.xml><?xml version="1.0" encoding="utf-8"?>
<comments xmlns="http://schemas.openxmlformats.org/spreadsheetml/2006/main">
  <authors>
    <author>shasha.cao</author>
  </authors>
  <commentList>
    <comment ref="A1" authorId="0">
      <text>
        <r>
          <rPr>
            <b/>
            <sz val="9"/>
            <rFont val="宋体"/>
            <charset val="134"/>
          </rPr>
          <t>shasha.cao: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此处仅指项目中发现的风险，不扣分。如是QA发现的问题，需扣分，写在QA审计不符合项中</t>
        </r>
      </text>
    </comment>
    <comment ref="D3" authorId="0">
      <text>
        <r>
          <rPr>
            <b/>
            <sz val="9"/>
            <rFont val="宋体"/>
            <charset val="134"/>
          </rPr>
          <t>shasha.cao: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请注意清晰描述每一条问题或风险，务必清楚表达出具体问题或风险，如一个项目有多个问题，请分条列出。
</t>
        </r>
        <r>
          <rPr>
            <sz val="9"/>
            <rFont val="宋体"/>
            <charset val="134"/>
          </rPr>
          <t>2、此处问题：是指由风险实际转化成的问题，不是QA审计的不符合项，例如项目产生进度延迟，已经影响了项目进度，但是不涉及扣分。</t>
        </r>
      </text>
    </comment>
    <comment ref="E3" authorId="0">
      <text>
        <r>
          <rPr>
            <b/>
            <sz val="9"/>
            <rFont val="宋体"/>
            <charset val="134"/>
          </rPr>
          <t>shasha.cao: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请结合问题提出有针对性建议措施</t>
        </r>
      </text>
    </comment>
    <comment ref="H3" authorId="0">
      <text>
        <r>
          <rPr>
            <b/>
            <sz val="9"/>
            <rFont val="宋体"/>
            <charset val="134"/>
          </rPr>
          <t>shasha.cao: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需与问题负责人沟通、确定，达成一致意见</t>
        </r>
      </text>
    </comment>
    <comment ref="J3" authorId="0">
      <text>
        <r>
          <rPr>
            <b/>
            <sz val="9"/>
            <rFont val="宋体"/>
            <charset val="134"/>
          </rPr>
          <t>shasha.cao: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超出预计关闭日期，即为逾期</t>
        </r>
      </text>
    </comment>
    <comment ref="A14" authorId="0">
      <text>
        <r>
          <rPr>
            <b/>
            <sz val="9"/>
            <rFont val="宋体"/>
            <charset val="134"/>
          </rPr>
          <t>shasha.cao: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除了QA检查表中填否的项，其他QA审计发现的问题写在以下清单中。</t>
        </r>
      </text>
    </comment>
    <comment ref="B15" authorId="0">
      <text>
        <r>
          <rPr>
            <b/>
            <sz val="9"/>
            <rFont val="宋体"/>
            <charset val="134"/>
          </rPr>
          <t>shasha.cao: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对于扣分，不是来源于QA检查表的问题，主要是针对QA检查表中各项活动执行有效性的审计</t>
        </r>
      </text>
    </comment>
    <comment ref="E15" authorId="0">
      <text>
        <r>
          <rPr>
            <b/>
            <sz val="9"/>
            <rFont val="宋体"/>
            <charset val="134"/>
          </rPr>
          <t>shasha.cao: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请注意清晰描述每一条问题，务必清楚表达出具体问题，如一个项目有多个问题，请分条列出。
</t>
        </r>
      </text>
    </comment>
    <comment ref="H15" authorId="0">
      <text>
        <r>
          <rPr>
            <b/>
            <sz val="9"/>
            <rFont val="宋体"/>
            <charset val="134"/>
          </rPr>
          <t>shasha.cao: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需与问题负责人沟通、确定，达成一致意见
</t>
        </r>
      </text>
    </comment>
    <comment ref="J15" authorId="0">
      <text>
        <r>
          <rPr>
            <b/>
            <sz val="9"/>
            <rFont val="宋体"/>
            <charset val="134"/>
          </rPr>
          <t>shasha.cao: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超出预计关闭日期，即为逾期</t>
        </r>
      </text>
    </comment>
  </commentList>
</comments>
</file>

<file path=xl/sharedStrings.xml><?xml version="1.0" encoding="utf-8"?>
<sst xmlns="http://schemas.openxmlformats.org/spreadsheetml/2006/main" count="36">
  <si>
    <t xml:space="preserve">一、严重级别定义 </t>
  </si>
  <si>
    <t>严重</t>
  </si>
  <si>
    <t xml:space="preserve">1) 没有根据《项目流程配置表》和《项目计划》的要求，开展相关工程类活动、支持类、项目管理类活动；
2) 没有根据《项目流程配置表》和《项目计划》的要求，按时按质输出工程类、支持类、项目管理类交付件；
3) 已输出的交付件中缺少关键内容或内容与项目实际情况不符
4) 直接把文档的模板作为项目交付件输出
5) 源代码缺失或长时间（一个星期以上）没有将本地代码提交到配置库
</t>
  </si>
  <si>
    <t>一般</t>
  </si>
  <si>
    <t>1.关键项目文档更新不及时。
2.关键项目活动执行力度、执行效果不佳。</t>
  </si>
  <si>
    <t>轻微</t>
  </si>
  <si>
    <t>项目执行流程过程中出现较小的问题，且不影响整体活动的执行；轻微处罚并给予警告。
项目文档内容或配置库有较小问题，且不影响整体文档效果；轻微处罚并给予警告。</t>
  </si>
  <si>
    <r>
      <rPr>
        <b/>
        <sz val="11"/>
        <color indexed="8"/>
        <rFont val="宋体"/>
        <charset val="134"/>
      </rPr>
      <t>说明：
支持类交付件：</t>
    </r>
    <r>
      <rPr>
        <sz val="12"/>
        <rFont val="宋体"/>
        <charset val="134"/>
      </rPr>
      <t xml:space="preserve">
变更申请表、评审报告、质量保证相关交付件、配置管理相关交付件&lt;包括基线&gt;
</t>
    </r>
    <r>
      <rPr>
        <b/>
        <sz val="11"/>
        <color indexed="8"/>
        <rFont val="宋体"/>
        <charset val="134"/>
      </rPr>
      <t>项目管理活动：</t>
    </r>
    <r>
      <rPr>
        <sz val="12"/>
        <rFont val="宋体"/>
        <charset val="134"/>
      </rPr>
      <t xml:space="preserve">
项目估算表、项目计划书及其相关子计划、测试报告、项目例会、重要会议纪要、项目总结、周报、验收报告等
</t>
    </r>
    <r>
      <rPr>
        <b/>
        <sz val="11"/>
        <color indexed="8"/>
        <rFont val="宋体"/>
        <charset val="134"/>
      </rPr>
      <t>工程类交付件：</t>
    </r>
    <r>
      <rPr>
        <sz val="12"/>
        <rFont val="宋体"/>
        <charset val="134"/>
      </rPr>
      <t xml:space="preserve">
客户需求列表、客户需求说明书、需求规格说明书、测试需求分析、需求跟踪矩阵等需求文档；架构设计、系统设计、数据库设计、测试用例等设计文档；安装部署手册、运维手册、用户手册等支持型工程文档；测试记录；源代码、安装/部署包等
</t>
    </r>
  </si>
  <si>
    <t>QA审计项目风险\问题清单</t>
  </si>
  <si>
    <t>项目名称</t>
  </si>
  <si>
    <t>业务类型</t>
  </si>
  <si>
    <t>开发线</t>
  </si>
  <si>
    <t>项目经理</t>
  </si>
  <si>
    <t>QA</t>
  </si>
  <si>
    <t>序号</t>
  </si>
  <si>
    <t>问题OR风险</t>
  </si>
  <si>
    <t>严重性</t>
  </si>
  <si>
    <t>风险\问题描述</t>
  </si>
  <si>
    <t>建议措施</t>
  </si>
  <si>
    <t>责任人</t>
  </si>
  <si>
    <t>提出日期</t>
  </si>
  <si>
    <t>预计关闭日期</t>
  </si>
  <si>
    <t>实际关闭日期</t>
  </si>
  <si>
    <t>是否逾期关闭</t>
  </si>
  <si>
    <t>问题状态</t>
  </si>
  <si>
    <t>(问题升级跟踪)</t>
  </si>
  <si>
    <t>备注</t>
  </si>
  <si>
    <t>QA审计项目风险\问题总数</t>
  </si>
  <si>
    <t>QA审计项目风险\问题逾期关闭数</t>
  </si>
  <si>
    <t>QA审计不符合项清单</t>
  </si>
  <si>
    <t>来源QA检查表</t>
  </si>
  <si>
    <t>问题类别</t>
  </si>
  <si>
    <t>问题描述</t>
  </si>
  <si>
    <t>QA审计不符合项总数</t>
  </si>
  <si>
    <t>QA审计不符合项逾期关闭数</t>
  </si>
  <si>
    <t>QA审计问题得分</t>
  </si>
</sst>
</file>

<file path=xl/styles.xml><?xml version="1.0" encoding="utf-8"?>
<styleSheet xmlns="http://schemas.openxmlformats.org/spreadsheetml/2006/main">
  <numFmts count="5">
    <numFmt numFmtId="176" formatCode="yyyy/m/d;@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2">
    <font>
      <sz val="12"/>
      <name val="宋体"/>
      <charset val="134"/>
    </font>
    <font>
      <sz val="10"/>
      <name val="宋体"/>
      <charset val="134"/>
    </font>
    <font>
      <b/>
      <sz val="12"/>
      <color indexed="8"/>
      <name val="微软雅黑"/>
      <charset val="134"/>
    </font>
    <font>
      <b/>
      <sz val="10"/>
      <name val="微软雅黑"/>
      <charset val="134"/>
    </font>
    <font>
      <sz val="10"/>
      <name val="宋体"/>
      <charset val="134"/>
      <scheme val="minor"/>
    </font>
    <font>
      <b/>
      <sz val="10"/>
      <color indexed="8"/>
      <name val="微软雅黑"/>
      <charset val="134"/>
    </font>
    <font>
      <sz val="10"/>
      <color theme="1"/>
      <name val="宋体"/>
      <charset val="134"/>
    </font>
    <font>
      <sz val="10"/>
      <color indexed="8"/>
      <name val="宋体"/>
      <charset val="134"/>
    </font>
    <font>
      <b/>
      <sz val="10"/>
      <name val="宋体"/>
      <charset val="134"/>
      <scheme val="minor"/>
    </font>
    <font>
      <b/>
      <sz val="9"/>
      <color indexed="8"/>
      <name val="微软雅黑"/>
      <charset val="134"/>
    </font>
    <font>
      <b/>
      <sz val="10"/>
      <name val="Times New Roman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indexed="8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6" borderId="16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0" borderId="21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9" borderId="17" applyNumberFormat="0" applyAlignment="0" applyProtection="0">
      <alignment vertical="center"/>
    </xf>
    <xf numFmtId="0" fontId="27" fillId="9" borderId="16" applyNumberFormat="0" applyAlignment="0" applyProtection="0">
      <alignment vertical="center"/>
    </xf>
    <xf numFmtId="0" fontId="22" fillId="14" borderId="18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</cellStyleXfs>
  <cellXfs count="71">
    <xf numFmtId="0" fontId="0" fillId="0" borderId="0" xfId="0"/>
    <xf numFmtId="0" fontId="1" fillId="2" borderId="0" xfId="0" applyFont="1" applyFill="1" applyAlignment="1">
      <alignment horizontal="center" vertical="center"/>
    </xf>
    <xf numFmtId="10" fontId="2" fillId="3" borderId="1" xfId="0" applyNumberFormat="1" applyFont="1" applyFill="1" applyBorder="1" applyAlignment="1">
      <alignment horizontal="center" vertical="center" wrapText="1" readingOrder="1"/>
    </xf>
    <xf numFmtId="10" fontId="2" fillId="3" borderId="2" xfId="0" applyNumberFormat="1" applyFont="1" applyFill="1" applyBorder="1" applyAlignment="1">
      <alignment horizontal="center" vertical="center" wrapText="1" readingOrder="1"/>
    </xf>
    <xf numFmtId="10" fontId="3" fillId="3" borderId="3" xfId="0" applyNumberFormat="1" applyFont="1" applyFill="1" applyBorder="1" applyAlignment="1">
      <alignment horizontal="center" vertical="center" wrapText="1" readingOrder="1"/>
    </xf>
    <xf numFmtId="10" fontId="3" fillId="4" borderId="3" xfId="0" applyNumberFormat="1" applyFont="1" applyFill="1" applyBorder="1" applyAlignment="1">
      <alignment horizontal="center" vertical="center" wrapText="1" readingOrder="1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10" fontId="5" fillId="3" borderId="3" xfId="0" applyNumberFormat="1" applyFont="1" applyFill="1" applyBorder="1" applyAlignment="1">
      <alignment horizontal="center" vertical="center" wrapText="1" readingOrder="1"/>
    </xf>
    <xf numFmtId="176" fontId="5" fillId="3" borderId="3" xfId="0" applyNumberFormat="1" applyFont="1" applyFill="1" applyBorder="1" applyAlignment="1">
      <alignment horizontal="center" vertical="center" wrapText="1" readingOrder="1"/>
    </xf>
    <xf numFmtId="0" fontId="6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left" vertical="center" wrapText="1"/>
    </xf>
    <xf numFmtId="176" fontId="4" fillId="4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176" fontId="1" fillId="2" borderId="3" xfId="0" applyNumberFormat="1" applyFont="1" applyFill="1" applyBorder="1" applyAlignment="1">
      <alignment horizontal="center" vertical="center"/>
    </xf>
    <xf numFmtId="0" fontId="7" fillId="0" borderId="3" xfId="0" applyNumberFormat="1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left" vertical="center" wrapText="1"/>
    </xf>
    <xf numFmtId="176" fontId="4" fillId="4" borderId="4" xfId="0" applyNumberFormat="1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176" fontId="9" fillId="3" borderId="3" xfId="0" applyNumberFormat="1" applyFont="1" applyFill="1" applyBorder="1" applyAlignment="1">
      <alignment horizontal="center" vertical="center" wrapText="1" readingOrder="1"/>
    </xf>
    <xf numFmtId="0" fontId="1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left" vertical="center"/>
    </xf>
    <xf numFmtId="176" fontId="1" fillId="0" borderId="3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 wrapText="1"/>
    </xf>
    <xf numFmtId="176" fontId="4" fillId="4" borderId="5" xfId="0" applyNumberFormat="1" applyFont="1" applyFill="1" applyBorder="1" applyAlignment="1">
      <alignment horizontal="center" vertical="center" wrapText="1"/>
    </xf>
    <xf numFmtId="176" fontId="1" fillId="0" borderId="5" xfId="0" applyNumberFormat="1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176" fontId="10" fillId="6" borderId="7" xfId="0" applyNumberFormat="1" applyFont="1" applyFill="1" applyBorder="1" applyAlignment="1">
      <alignment horizontal="center" vertical="center" wrapText="1"/>
    </xf>
    <xf numFmtId="10" fontId="9" fillId="3" borderId="3" xfId="0" applyNumberFormat="1" applyFont="1" applyFill="1" applyBorder="1" applyAlignment="1">
      <alignment horizontal="center" vertical="center" wrapText="1" readingOrder="1"/>
    </xf>
    <xf numFmtId="10" fontId="2" fillId="3" borderId="8" xfId="0" applyNumberFormat="1" applyFont="1" applyFill="1" applyBorder="1" applyAlignment="1">
      <alignment horizontal="center" vertical="center" wrapText="1" readingOrder="1"/>
    </xf>
    <xf numFmtId="0" fontId="7" fillId="0" borderId="3" xfId="0" applyNumberFormat="1" applyFont="1" applyFill="1" applyBorder="1" applyAlignment="1">
      <alignment horizontal="center" vertical="center"/>
    </xf>
    <xf numFmtId="0" fontId="7" fillId="0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6" borderId="3" xfId="0" applyNumberFormat="1" applyFont="1" applyFill="1" applyBorder="1" applyAlignment="1">
      <alignment horizontal="center" vertical="center" wrapText="1" readingOrder="1"/>
    </xf>
    <xf numFmtId="14" fontId="1" fillId="0" borderId="3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4" fontId="1" fillId="0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176" fontId="1" fillId="0" borderId="3" xfId="0" applyNumberFormat="1" applyFont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5" fillId="6" borderId="6" xfId="0" applyNumberFormat="1" applyFont="1" applyFill="1" applyBorder="1" applyAlignment="1">
      <alignment horizontal="center" vertical="center" wrapText="1" readingOrder="1"/>
    </xf>
    <xf numFmtId="0" fontId="5" fillId="6" borderId="7" xfId="0" applyNumberFormat="1" applyFont="1" applyFill="1" applyBorder="1" applyAlignment="1">
      <alignment horizontal="center" vertical="center" wrapText="1" readingOrder="1"/>
    </xf>
    <xf numFmtId="0" fontId="5" fillId="6" borderId="9" xfId="0" applyNumberFormat="1" applyFont="1" applyFill="1" applyBorder="1" applyAlignment="1">
      <alignment horizontal="center" vertical="center" wrapText="1" readingOrder="1"/>
    </xf>
    <xf numFmtId="0" fontId="10" fillId="6" borderId="9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left" vertical="center" wrapText="1"/>
    </xf>
    <xf numFmtId="0" fontId="0" fillId="0" borderId="8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7"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indexed="10"/>
      </font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</dxfs>
  <tableStyles count="0" defaultTableStyle="TableStyleMedium9"/>
  <colors>
    <mruColors>
      <color rgb="00C0C0C0"/>
      <color rgb="0041D4D5"/>
      <color rgb="0037D6E0"/>
      <color rgb="0000FFCC"/>
      <color rgb="0000FFFF"/>
      <color rgb="004FAFA5"/>
      <color rgb="0035C9C8"/>
      <color rgb="00FFFFFF"/>
      <color rgb="00FFCC99"/>
      <color rgb="00000000"/>
    </mru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J21"/>
  <sheetViews>
    <sheetView showGridLines="0" workbookViewId="0">
      <selection activeCell="L9" sqref="L9"/>
    </sheetView>
  </sheetViews>
  <sheetFormatPr defaultColWidth="9" defaultRowHeight="14.25"/>
  <cols>
    <col min="1" max="1" width="6" customWidth="1"/>
  </cols>
  <sheetData>
    <row r="3" spans="1:10">
      <c r="A3" s="53"/>
      <c r="B3" s="54" t="s">
        <v>0</v>
      </c>
      <c r="C3" s="55"/>
      <c r="D3" s="55"/>
      <c r="E3" s="55"/>
      <c r="F3" s="55"/>
      <c r="G3" s="55"/>
      <c r="H3" s="55"/>
      <c r="I3" s="55"/>
      <c r="J3" s="66"/>
    </row>
    <row r="5" ht="136.5" customHeight="1" spans="2:10">
      <c r="B5" s="56" t="s">
        <v>1</v>
      </c>
      <c r="C5" s="57" t="s">
        <v>2</v>
      </c>
      <c r="D5" s="58"/>
      <c r="E5" s="58"/>
      <c r="F5" s="58"/>
      <c r="G5" s="58"/>
      <c r="H5" s="58"/>
      <c r="I5" s="58"/>
      <c r="J5" s="67"/>
    </row>
    <row r="6" ht="38.25" customHeight="1" spans="2:10">
      <c r="B6" s="56" t="s">
        <v>3</v>
      </c>
      <c r="C6" s="57" t="s">
        <v>4</v>
      </c>
      <c r="D6" s="58"/>
      <c r="E6" s="58"/>
      <c r="F6" s="58"/>
      <c r="G6" s="58"/>
      <c r="H6" s="58"/>
      <c r="I6" s="58"/>
      <c r="J6" s="67"/>
    </row>
    <row r="7" ht="81" customHeight="1" spans="2:10">
      <c r="B7" s="56" t="s">
        <v>5</v>
      </c>
      <c r="C7" s="57" t="s">
        <v>6</v>
      </c>
      <c r="D7" s="58"/>
      <c r="E7" s="58"/>
      <c r="F7" s="58"/>
      <c r="G7" s="58"/>
      <c r="H7" s="58"/>
      <c r="I7" s="58"/>
      <c r="J7" s="67"/>
    </row>
    <row r="8" spans="2:10">
      <c r="B8" s="59"/>
      <c r="C8" s="59"/>
      <c r="D8" s="59"/>
      <c r="E8" s="59"/>
      <c r="F8" s="59"/>
      <c r="G8" s="59"/>
      <c r="H8" s="59"/>
      <c r="I8" s="59"/>
      <c r="J8" s="59"/>
    </row>
    <row r="9" spans="2:10">
      <c r="B9" s="59"/>
      <c r="C9" s="59"/>
      <c r="D9" s="59"/>
      <c r="E9" s="59"/>
      <c r="F9" s="59"/>
      <c r="G9" s="59"/>
      <c r="H9" s="59"/>
      <c r="I9" s="59"/>
      <c r="J9" s="59"/>
    </row>
    <row r="10" spans="2:10">
      <c r="B10" s="60" t="s">
        <v>7</v>
      </c>
      <c r="C10" s="61"/>
      <c r="D10" s="61"/>
      <c r="E10" s="61"/>
      <c r="F10" s="61"/>
      <c r="G10" s="61"/>
      <c r="H10" s="61"/>
      <c r="I10" s="61"/>
      <c r="J10" s="68"/>
    </row>
    <row r="11" spans="2:10">
      <c r="B11" s="62"/>
      <c r="C11" s="63"/>
      <c r="D11" s="63"/>
      <c r="E11" s="63"/>
      <c r="F11" s="63"/>
      <c r="G11" s="63"/>
      <c r="H11" s="63"/>
      <c r="I11" s="63"/>
      <c r="J11" s="69"/>
    </row>
    <row r="12" spans="2:10">
      <c r="B12" s="62"/>
      <c r="C12" s="63"/>
      <c r="D12" s="63"/>
      <c r="E12" s="63"/>
      <c r="F12" s="63"/>
      <c r="G12" s="63"/>
      <c r="H12" s="63"/>
      <c r="I12" s="63"/>
      <c r="J12" s="69"/>
    </row>
    <row r="13" spans="2:10">
      <c r="B13" s="62"/>
      <c r="C13" s="63"/>
      <c r="D13" s="63"/>
      <c r="E13" s="63"/>
      <c r="F13" s="63"/>
      <c r="G13" s="63"/>
      <c r="H13" s="63"/>
      <c r="I13" s="63"/>
      <c r="J13" s="69"/>
    </row>
    <row r="14" spans="2:10">
      <c r="B14" s="62"/>
      <c r="C14" s="63"/>
      <c r="D14" s="63"/>
      <c r="E14" s="63"/>
      <c r="F14" s="63"/>
      <c r="G14" s="63"/>
      <c r="H14" s="63"/>
      <c r="I14" s="63"/>
      <c r="J14" s="69"/>
    </row>
    <row r="15" spans="2:10">
      <c r="B15" s="62"/>
      <c r="C15" s="63"/>
      <c r="D15" s="63"/>
      <c r="E15" s="63"/>
      <c r="F15" s="63"/>
      <c r="G15" s="63"/>
      <c r="H15" s="63"/>
      <c r="I15" s="63"/>
      <c r="J15" s="69"/>
    </row>
    <row r="16" spans="2:10">
      <c r="B16" s="62"/>
      <c r="C16" s="63"/>
      <c r="D16" s="63"/>
      <c r="E16" s="63"/>
      <c r="F16" s="63"/>
      <c r="G16" s="63"/>
      <c r="H16" s="63"/>
      <c r="I16" s="63"/>
      <c r="J16" s="69"/>
    </row>
    <row r="17" spans="2:10">
      <c r="B17" s="62"/>
      <c r="C17" s="63"/>
      <c r="D17" s="63"/>
      <c r="E17" s="63"/>
      <c r="F17" s="63"/>
      <c r="G17" s="63"/>
      <c r="H17" s="63"/>
      <c r="I17" s="63"/>
      <c r="J17" s="69"/>
    </row>
    <row r="18" spans="2:10">
      <c r="B18" s="62"/>
      <c r="C18" s="63"/>
      <c r="D18" s="63"/>
      <c r="E18" s="63"/>
      <c r="F18" s="63"/>
      <c r="G18" s="63"/>
      <c r="H18" s="63"/>
      <c r="I18" s="63"/>
      <c r="J18" s="69"/>
    </row>
    <row r="19" spans="2:10">
      <c r="B19" s="62"/>
      <c r="C19" s="63"/>
      <c r="D19" s="63"/>
      <c r="E19" s="63"/>
      <c r="F19" s="63"/>
      <c r="G19" s="63"/>
      <c r="H19" s="63"/>
      <c r="I19" s="63"/>
      <c r="J19" s="69"/>
    </row>
    <row r="20" spans="2:10">
      <c r="B20" s="62"/>
      <c r="C20" s="63"/>
      <c r="D20" s="63"/>
      <c r="E20" s="63"/>
      <c r="F20" s="63"/>
      <c r="G20" s="63"/>
      <c r="H20" s="63"/>
      <c r="I20" s="63"/>
      <c r="J20" s="69"/>
    </row>
    <row r="21" ht="24" customHeight="1" spans="2:10">
      <c r="B21" s="64"/>
      <c r="C21" s="65"/>
      <c r="D21" s="65"/>
      <c r="E21" s="65"/>
      <c r="F21" s="65"/>
      <c r="G21" s="65"/>
      <c r="H21" s="65"/>
      <c r="I21" s="65"/>
      <c r="J21" s="70"/>
    </row>
  </sheetData>
  <mergeCells count="5">
    <mergeCell ref="B3:J3"/>
    <mergeCell ref="C5:J5"/>
    <mergeCell ref="C6:J6"/>
    <mergeCell ref="C7:J7"/>
    <mergeCell ref="B10:J2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6"/>
  <sheetViews>
    <sheetView tabSelected="1" workbookViewId="0">
      <selection activeCell="B7" sqref="B7"/>
    </sheetView>
  </sheetViews>
  <sheetFormatPr defaultColWidth="9" defaultRowHeight="12"/>
  <cols>
    <col min="1" max="1" width="14.125" style="1" customWidth="1"/>
    <col min="2" max="3" width="12.125" style="1" customWidth="1"/>
    <col min="4" max="4" width="17.875" style="1" customWidth="1"/>
    <col min="5" max="5" width="21.375" style="1" customWidth="1"/>
    <col min="6" max="12" width="12.125" style="1" customWidth="1"/>
    <col min="13" max="13" width="8.875" style="1" customWidth="1"/>
    <col min="14" max="16384" width="9" style="1"/>
  </cols>
  <sheetData>
    <row r="1" ht="30.95" customHeight="1" spans="1:13">
      <c r="A1" s="2" t="s">
        <v>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8"/>
    </row>
    <row r="2" ht="30.95" customHeight="1" spans="1:13">
      <c r="A2" s="4" t="s">
        <v>9</v>
      </c>
      <c r="B2" s="5"/>
      <c r="C2" s="5"/>
      <c r="D2" s="5"/>
      <c r="E2" s="4" t="s">
        <v>10</v>
      </c>
      <c r="F2" s="6"/>
      <c r="G2" s="4" t="s">
        <v>11</v>
      </c>
      <c r="H2" s="7"/>
      <c r="I2" s="4" t="s">
        <v>12</v>
      </c>
      <c r="J2" s="5"/>
      <c r="K2" s="4" t="s">
        <v>13</v>
      </c>
      <c r="L2" s="5"/>
      <c r="M2" s="5"/>
    </row>
    <row r="3" ht="32.1" customHeight="1" spans="1:13">
      <c r="A3" s="8" t="s">
        <v>14</v>
      </c>
      <c r="B3" s="8" t="s">
        <v>15</v>
      </c>
      <c r="C3" s="8" t="s">
        <v>16</v>
      </c>
      <c r="D3" s="8" t="s">
        <v>17</v>
      </c>
      <c r="E3" s="8" t="s">
        <v>18</v>
      </c>
      <c r="F3" s="8" t="s">
        <v>19</v>
      </c>
      <c r="G3" s="9" t="s">
        <v>20</v>
      </c>
      <c r="H3" s="9" t="s">
        <v>21</v>
      </c>
      <c r="I3" s="9" t="s">
        <v>22</v>
      </c>
      <c r="J3" s="8" t="s">
        <v>23</v>
      </c>
      <c r="K3" s="8" t="s">
        <v>24</v>
      </c>
      <c r="L3" s="8" t="s">
        <v>25</v>
      </c>
      <c r="M3" s="8" t="s">
        <v>26</v>
      </c>
    </row>
    <row r="4" ht="21" customHeight="1" spans="1:13">
      <c r="A4" s="7"/>
      <c r="B4" s="7"/>
      <c r="C4" s="10"/>
      <c r="D4" s="11"/>
      <c r="E4" s="11"/>
      <c r="F4" s="7"/>
      <c r="G4" s="12"/>
      <c r="H4" s="12"/>
      <c r="I4" s="15"/>
      <c r="J4" s="39"/>
      <c r="K4" s="10"/>
      <c r="L4" s="7"/>
      <c r="M4" s="7"/>
    </row>
    <row r="5" ht="21" customHeight="1" spans="1:13">
      <c r="A5" s="7"/>
      <c r="B5" s="7"/>
      <c r="C5" s="10"/>
      <c r="D5" s="11"/>
      <c r="E5" s="11"/>
      <c r="F5" s="7"/>
      <c r="G5" s="12"/>
      <c r="H5" s="12"/>
      <c r="I5" s="12"/>
      <c r="J5" s="39"/>
      <c r="K5" s="10"/>
      <c r="L5" s="7"/>
      <c r="M5" s="7"/>
    </row>
    <row r="6" ht="21" customHeight="1" spans="1:13">
      <c r="A6" s="7"/>
      <c r="B6" s="7"/>
      <c r="C6" s="10"/>
      <c r="D6" s="11"/>
      <c r="E6" s="11"/>
      <c r="F6" s="7"/>
      <c r="G6" s="12"/>
      <c r="H6" s="12"/>
      <c r="I6" s="12"/>
      <c r="J6" s="39"/>
      <c r="K6" s="10"/>
      <c r="L6" s="7"/>
      <c r="M6" s="7"/>
    </row>
    <row r="7" ht="21" customHeight="1" spans="1:13">
      <c r="A7" s="7"/>
      <c r="B7" s="7"/>
      <c r="C7" s="13"/>
      <c r="D7" s="14"/>
      <c r="E7" s="14"/>
      <c r="F7" s="13"/>
      <c r="G7" s="15"/>
      <c r="H7" s="15"/>
      <c r="I7" s="15"/>
      <c r="J7" s="13"/>
      <c r="K7" s="13"/>
      <c r="L7" s="7"/>
      <c r="M7" s="7"/>
    </row>
    <row r="8" ht="21" customHeight="1" spans="1:13">
      <c r="A8" s="10"/>
      <c r="B8" s="7"/>
      <c r="C8" s="7"/>
      <c r="D8" s="16"/>
      <c r="E8" s="17"/>
      <c r="F8" s="13"/>
      <c r="G8" s="15"/>
      <c r="H8" s="15"/>
      <c r="I8" s="15"/>
      <c r="J8" s="13"/>
      <c r="K8" s="13"/>
      <c r="L8" s="7"/>
      <c r="M8" s="7"/>
    </row>
    <row r="9" ht="21" customHeight="1" spans="1:13">
      <c r="A9" s="10"/>
      <c r="B9" s="7"/>
      <c r="C9" s="7"/>
      <c r="D9" s="16"/>
      <c r="E9" s="17"/>
      <c r="F9" s="13"/>
      <c r="G9" s="15"/>
      <c r="H9" s="15"/>
      <c r="I9" s="15"/>
      <c r="J9" s="39"/>
      <c r="K9" s="10"/>
      <c r="L9" s="13"/>
      <c r="M9" s="13"/>
    </row>
    <row r="10" ht="21" customHeight="1" spans="1:13">
      <c r="A10" s="13"/>
      <c r="B10" s="7"/>
      <c r="C10" s="10"/>
      <c r="D10" s="14"/>
      <c r="E10" s="14"/>
      <c r="F10" s="13"/>
      <c r="G10" s="15"/>
      <c r="H10" s="15"/>
      <c r="I10" s="15"/>
      <c r="J10" s="39"/>
      <c r="K10" s="10"/>
      <c r="L10" s="13"/>
      <c r="M10" s="13"/>
    </row>
    <row r="11" ht="21" customHeight="1" spans="1:13">
      <c r="A11" s="13"/>
      <c r="B11" s="7"/>
      <c r="C11" s="10"/>
      <c r="D11" s="14"/>
      <c r="E11" s="14"/>
      <c r="F11" s="13"/>
      <c r="G11" s="15"/>
      <c r="H11" s="15"/>
      <c r="I11" s="15"/>
      <c r="J11" s="39"/>
      <c r="K11" s="10"/>
      <c r="L11" s="13"/>
      <c r="M11" s="13"/>
    </row>
    <row r="12" ht="21" customHeight="1" spans="1:13">
      <c r="A12" s="18"/>
      <c r="B12" s="18"/>
      <c r="C12" s="19"/>
      <c r="D12" s="20"/>
      <c r="E12" s="20"/>
      <c r="F12" s="18"/>
      <c r="G12" s="21"/>
      <c r="H12" s="21"/>
      <c r="I12" s="21"/>
      <c r="J12" s="40"/>
      <c r="K12" s="19"/>
      <c r="L12" s="18"/>
      <c r="M12" s="41"/>
    </row>
    <row r="13" s="1" customFormat="1" ht="35" customHeight="1" spans="1:13">
      <c r="A13" s="8" t="s">
        <v>1</v>
      </c>
      <c r="B13" s="22">
        <f>COUNTIF(C4:C12,"严重")</f>
        <v>0</v>
      </c>
      <c r="C13" s="8" t="s">
        <v>3</v>
      </c>
      <c r="D13" s="22">
        <f>COUNTIF(C4:C12,"一般")</f>
        <v>0</v>
      </c>
      <c r="E13" s="8" t="s">
        <v>5</v>
      </c>
      <c r="F13" s="22">
        <f>COUNTIF(C4:C12,"轻微")</f>
        <v>0</v>
      </c>
      <c r="G13" s="23" t="s">
        <v>27</v>
      </c>
      <c r="H13" s="22">
        <f>COUNTIF(B4:B12,"风险")+COUNTIF(B4:B12,"问题")</f>
        <v>0</v>
      </c>
      <c r="I13" s="22"/>
      <c r="J13" s="37" t="s">
        <v>28</v>
      </c>
      <c r="K13" s="42">
        <f>COUNTIF(J4:J12,"是")</f>
        <v>0</v>
      </c>
      <c r="L13" s="42"/>
      <c r="M13" s="42"/>
    </row>
    <row r="14" ht="21" customHeight="1" spans="1:13">
      <c r="A14" s="8" t="s">
        <v>29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ht="21" customHeight="1" spans="1:13">
      <c r="A15" s="8" t="s">
        <v>14</v>
      </c>
      <c r="B15" s="8" t="s">
        <v>30</v>
      </c>
      <c r="C15" s="8" t="s">
        <v>16</v>
      </c>
      <c r="D15" s="8" t="s">
        <v>31</v>
      </c>
      <c r="E15" s="8" t="s">
        <v>32</v>
      </c>
      <c r="F15" s="8" t="s">
        <v>19</v>
      </c>
      <c r="G15" s="8" t="s">
        <v>20</v>
      </c>
      <c r="H15" s="8" t="s">
        <v>21</v>
      </c>
      <c r="I15" s="8" t="s">
        <v>22</v>
      </c>
      <c r="J15" s="8" t="s">
        <v>23</v>
      </c>
      <c r="K15" s="8" t="s">
        <v>24</v>
      </c>
      <c r="L15" s="8" t="s">
        <v>25</v>
      </c>
      <c r="M15" s="8" t="s">
        <v>26</v>
      </c>
    </row>
    <row r="16" ht="21" customHeight="1" spans="1:13">
      <c r="A16" s="7"/>
      <c r="B16" s="7"/>
      <c r="C16" s="24"/>
      <c r="D16" s="13"/>
      <c r="E16" s="25"/>
      <c r="F16" s="6"/>
      <c r="G16" s="26"/>
      <c r="H16" s="26"/>
      <c r="I16" s="12"/>
      <c r="J16" s="43"/>
      <c r="K16" s="44"/>
      <c r="L16" s="7"/>
      <c r="M16" s="13"/>
    </row>
    <row r="17" ht="21" customHeight="1" spans="1:13">
      <c r="A17" s="7"/>
      <c r="B17" s="7"/>
      <c r="C17" s="24"/>
      <c r="D17" s="13"/>
      <c r="E17" s="11"/>
      <c r="F17" s="7"/>
      <c r="G17" s="12"/>
      <c r="H17" s="26"/>
      <c r="I17" s="12"/>
      <c r="J17" s="43"/>
      <c r="K17" s="44"/>
      <c r="L17" s="7"/>
      <c r="M17" s="13"/>
    </row>
    <row r="18" ht="21" customHeight="1" spans="1:13">
      <c r="A18" s="7"/>
      <c r="B18" s="7"/>
      <c r="C18" s="24"/>
      <c r="D18" s="13"/>
      <c r="E18" s="11"/>
      <c r="F18" s="7"/>
      <c r="G18" s="12"/>
      <c r="H18" s="26"/>
      <c r="I18" s="12"/>
      <c r="J18" s="43"/>
      <c r="K18" s="44"/>
      <c r="L18" s="7"/>
      <c r="M18" s="13"/>
    </row>
    <row r="19" ht="21" customHeight="1" spans="1:13">
      <c r="A19" s="7"/>
      <c r="B19" s="7"/>
      <c r="C19" s="24"/>
      <c r="D19" s="13"/>
      <c r="E19" s="11"/>
      <c r="F19" s="7"/>
      <c r="G19" s="12"/>
      <c r="H19" s="26"/>
      <c r="I19" s="12"/>
      <c r="J19" s="43"/>
      <c r="K19" s="44"/>
      <c r="L19" s="7"/>
      <c r="M19" s="13"/>
    </row>
    <row r="20" ht="21" customHeight="1" spans="1:13">
      <c r="A20" s="27"/>
      <c r="B20" s="27"/>
      <c r="C20" s="28"/>
      <c r="D20" s="29"/>
      <c r="E20" s="30"/>
      <c r="F20" s="27"/>
      <c r="G20" s="31"/>
      <c r="H20" s="32"/>
      <c r="I20" s="31"/>
      <c r="J20" s="45"/>
      <c r="K20" s="46"/>
      <c r="L20" s="27"/>
      <c r="M20" s="29"/>
    </row>
    <row r="21" ht="21" customHeight="1" spans="1:13">
      <c r="A21" s="7"/>
      <c r="B21" s="7"/>
      <c r="C21" s="24"/>
      <c r="D21" s="13"/>
      <c r="E21" s="11"/>
      <c r="F21" s="7"/>
      <c r="G21" s="12"/>
      <c r="H21" s="26"/>
      <c r="I21" s="12"/>
      <c r="J21" s="43"/>
      <c r="K21" s="44"/>
      <c r="L21" s="7"/>
      <c r="M21" s="13"/>
    </row>
    <row r="22" ht="21" customHeight="1" spans="1:13">
      <c r="A22" s="7"/>
      <c r="B22" s="7"/>
      <c r="C22" s="24"/>
      <c r="D22" s="13"/>
      <c r="E22" s="11"/>
      <c r="F22" s="7"/>
      <c r="G22" s="12"/>
      <c r="H22" s="26"/>
      <c r="I22" s="12"/>
      <c r="J22" s="43"/>
      <c r="K22" s="44"/>
      <c r="L22" s="7"/>
      <c r="M22" s="13"/>
    </row>
    <row r="23" ht="21" customHeight="1" spans="1:13">
      <c r="A23" s="13"/>
      <c r="B23" s="7"/>
      <c r="C23" s="24"/>
      <c r="D23" s="13"/>
      <c r="E23" s="14"/>
      <c r="F23" s="13"/>
      <c r="G23" s="15"/>
      <c r="H23" s="26"/>
      <c r="I23" s="15"/>
      <c r="J23" s="43"/>
      <c r="K23" s="44"/>
      <c r="L23" s="13"/>
      <c r="M23" s="13"/>
    </row>
    <row r="24" ht="21" customHeight="1" spans="1:13">
      <c r="A24" s="13"/>
      <c r="B24" s="7"/>
      <c r="C24" s="24"/>
      <c r="D24" s="13"/>
      <c r="E24" s="14"/>
      <c r="F24" s="13"/>
      <c r="G24" s="15"/>
      <c r="H24" s="26"/>
      <c r="I24" s="15"/>
      <c r="J24" s="43"/>
      <c r="K24" s="44"/>
      <c r="L24" s="13"/>
      <c r="M24" s="13"/>
    </row>
    <row r="25" ht="21" customHeight="1" spans="1:13">
      <c r="A25" s="13"/>
      <c r="B25" s="7"/>
      <c r="C25" s="24"/>
      <c r="D25" s="13"/>
      <c r="E25" s="14"/>
      <c r="F25" s="13"/>
      <c r="G25" s="15"/>
      <c r="H25" s="26"/>
      <c r="I25" s="15"/>
      <c r="J25" s="43"/>
      <c r="K25" s="44"/>
      <c r="L25" s="13"/>
      <c r="M25" s="13"/>
    </row>
    <row r="26" ht="21" customHeight="1" spans="1:13">
      <c r="A26" s="6"/>
      <c r="B26" s="7"/>
      <c r="C26" s="24"/>
      <c r="D26" s="13"/>
      <c r="E26" s="25"/>
      <c r="F26" s="6"/>
      <c r="G26" s="26"/>
      <c r="H26" s="26"/>
      <c r="I26" s="47"/>
      <c r="J26" s="43"/>
      <c r="K26" s="44"/>
      <c r="L26" s="7"/>
      <c r="M26" s="13"/>
    </row>
    <row r="27" ht="21" customHeight="1" spans="1:13">
      <c r="A27" s="6"/>
      <c r="B27" s="7"/>
      <c r="C27" s="24"/>
      <c r="D27" s="13"/>
      <c r="E27" s="25"/>
      <c r="F27" s="6"/>
      <c r="G27" s="26"/>
      <c r="H27" s="26"/>
      <c r="I27" s="47"/>
      <c r="J27" s="43"/>
      <c r="K27" s="44"/>
      <c r="L27" s="7"/>
      <c r="M27" s="13"/>
    </row>
    <row r="28" ht="21" customHeight="1" spans="1:13">
      <c r="A28" s="6"/>
      <c r="B28" s="7"/>
      <c r="C28" s="24"/>
      <c r="D28" s="13"/>
      <c r="E28" s="25"/>
      <c r="F28" s="6"/>
      <c r="G28" s="26"/>
      <c r="H28" s="26"/>
      <c r="I28" s="47"/>
      <c r="J28" s="43"/>
      <c r="K28" s="44"/>
      <c r="L28" s="7"/>
      <c r="M28" s="13"/>
    </row>
    <row r="29" ht="21" customHeight="1" spans="1:13">
      <c r="A29" s="6"/>
      <c r="B29" s="7"/>
      <c r="C29" s="24"/>
      <c r="D29" s="13"/>
      <c r="E29" s="25"/>
      <c r="F29" s="6"/>
      <c r="G29" s="26"/>
      <c r="H29" s="26"/>
      <c r="I29" s="47"/>
      <c r="J29" s="43"/>
      <c r="K29" s="44"/>
      <c r="L29" s="7"/>
      <c r="M29" s="13"/>
    </row>
    <row r="30" ht="21" customHeight="1" spans="1:13">
      <c r="A30" s="6"/>
      <c r="B30" s="7"/>
      <c r="C30" s="24"/>
      <c r="D30" s="13"/>
      <c r="E30" s="25"/>
      <c r="F30" s="6"/>
      <c r="G30" s="26"/>
      <c r="H30" s="26"/>
      <c r="I30" s="47"/>
      <c r="J30" s="43"/>
      <c r="K30" s="44"/>
      <c r="L30" s="7"/>
      <c r="M30" s="13"/>
    </row>
    <row r="31" ht="21" customHeight="1" spans="1:13">
      <c r="A31" s="6"/>
      <c r="B31" s="7"/>
      <c r="C31" s="24"/>
      <c r="D31" s="13"/>
      <c r="E31" s="25"/>
      <c r="F31" s="6"/>
      <c r="G31" s="26"/>
      <c r="H31" s="26"/>
      <c r="I31" s="47"/>
      <c r="J31" s="43"/>
      <c r="K31" s="44"/>
      <c r="L31" s="7"/>
      <c r="M31" s="13"/>
    </row>
    <row r="32" ht="21" customHeight="1" spans="1:13">
      <c r="A32" s="6"/>
      <c r="B32" s="7"/>
      <c r="C32" s="24"/>
      <c r="D32" s="13"/>
      <c r="E32" s="25"/>
      <c r="F32" s="6"/>
      <c r="G32" s="26"/>
      <c r="H32" s="26"/>
      <c r="I32" s="47"/>
      <c r="J32" s="43"/>
      <c r="K32" s="44"/>
      <c r="L32" s="7"/>
      <c r="M32" s="13"/>
    </row>
    <row r="33" s="1" customFormat="1" ht="35.1" customHeight="1" spans="1:13">
      <c r="A33" s="8" t="s">
        <v>1</v>
      </c>
      <c r="B33" s="22">
        <f>COUNTIFS(C16:C32,"=严重",B16:B32,"=否")</f>
        <v>0</v>
      </c>
      <c r="C33" s="8" t="s">
        <v>3</v>
      </c>
      <c r="D33" s="22">
        <f>COUNTIFS(C16:C32,"=一般",B16:B32,"=否")</f>
        <v>0</v>
      </c>
      <c r="E33" s="8" t="s">
        <v>5</v>
      </c>
      <c r="F33" s="22">
        <f>COUNTIFS(C16:C32,"=轻微",B16:B32,"=否")</f>
        <v>0</v>
      </c>
      <c r="G33" s="23" t="s">
        <v>33</v>
      </c>
      <c r="H33" s="33">
        <f>COUNTIF(B16:B32,"是")+COUNTIF(B16:B32,"否")</f>
        <v>0</v>
      </c>
      <c r="I33" s="48"/>
      <c r="J33" s="37" t="s">
        <v>34</v>
      </c>
      <c r="K33" s="49">
        <f>COUNTIF(J16:J32,"是")</f>
        <v>0</v>
      </c>
      <c r="L33" s="50"/>
      <c r="M33" s="51"/>
    </row>
    <row r="34" s="1" customFormat="1" ht="33" customHeight="1" spans="1:13">
      <c r="A34" s="8" t="s">
        <v>35</v>
      </c>
      <c r="B34" s="34">
        <f>100-(B33*3+D33*1+F33*0.5+K33*1)</f>
        <v>100</v>
      </c>
      <c r="C34" s="35"/>
      <c r="D34" s="35"/>
      <c r="E34" s="35"/>
      <c r="F34" s="35"/>
      <c r="G34" s="36"/>
      <c r="H34" s="35"/>
      <c r="I34" s="35"/>
      <c r="J34" s="35"/>
      <c r="K34" s="35"/>
      <c r="L34" s="35"/>
      <c r="M34" s="52"/>
    </row>
    <row r="36" ht="28.5" hidden="1" spans="1:13">
      <c r="A36" s="8" t="s">
        <v>1</v>
      </c>
      <c r="B36" s="8" t="s">
        <v>3</v>
      </c>
      <c r="C36" s="8" t="s">
        <v>5</v>
      </c>
      <c r="D36" s="37" t="s">
        <v>27</v>
      </c>
      <c r="E36" s="37" t="s">
        <v>28</v>
      </c>
      <c r="F36" s="8" t="s">
        <v>1</v>
      </c>
      <c r="G36" s="8" t="s">
        <v>3</v>
      </c>
      <c r="H36" s="8" t="s">
        <v>5</v>
      </c>
      <c r="I36" s="37" t="s">
        <v>33</v>
      </c>
      <c r="J36" s="37" t="s">
        <v>34</v>
      </c>
      <c r="K36" s="37" t="s">
        <v>35</v>
      </c>
      <c r="L36" s="37"/>
      <c r="M36" s="37"/>
    </row>
  </sheetData>
  <sheetProtection formatCells="0" formatColumns="0" formatRows="0" insertRows="0" insertColumns="0" insertHyperlinks="0" deleteColumns="0" deleteRows="0" sort="0" autoFilter="0" pivotTables="0"/>
  <protectedRanges>
    <protectedRange sqref="B17 B19:B32" name="区域1" securityDescriptor=""/>
    <protectedRange sqref="D17 D19:D32" name="区域1_3" securityDescriptor=""/>
    <protectedRange sqref="C17 C19:C32" name="区域1_1_1" securityDescriptor=""/>
    <protectedRange sqref="K16:K32" name="区域1_2_1" securityDescriptor=""/>
    <protectedRange sqref="J16:J32 J4:J5 J7:J12" name="区域1_2_2" securityDescriptor=""/>
    <protectedRange sqref="K4:K5 K7:K12" name="区域1_2_2_1" securityDescriptor=""/>
    <protectedRange sqref="D16" name="区域1_2" securityDescriptor=""/>
  </protectedRanges>
  <mergeCells count="9">
    <mergeCell ref="A1:M1"/>
    <mergeCell ref="B2:D2"/>
    <mergeCell ref="L2:M2"/>
    <mergeCell ref="H13:I13"/>
    <mergeCell ref="K13:M13"/>
    <mergeCell ref="A14:M14"/>
    <mergeCell ref="H33:I33"/>
    <mergeCell ref="K33:M33"/>
    <mergeCell ref="B34:M34"/>
  </mergeCells>
  <conditionalFormatting sqref="C16:C32">
    <cfRule type="cellIs" dxfId="0" priority="1" operator="equal">
      <formula>"一般"</formula>
    </cfRule>
    <cfRule type="cellIs" dxfId="1" priority="2" operator="equal">
      <formula>"严重"</formula>
    </cfRule>
    <cfRule type="cellIs" dxfId="2" priority="3" operator="equal">
      <formula>"轻微"</formula>
    </cfRule>
  </conditionalFormatting>
  <conditionalFormatting sqref="D16:D32">
    <cfRule type="cellIs" dxfId="3" priority="10" stopIfTrue="1" operator="equal">
      <formula>"""严重"""</formula>
    </cfRule>
  </conditionalFormatting>
  <conditionalFormatting sqref="A8:A9 C10:C12 C4:C6">
    <cfRule type="cellIs" dxfId="4" priority="4" operator="equal">
      <formula>"一般"</formula>
    </cfRule>
    <cfRule type="cellIs" dxfId="5" priority="5" operator="equal">
      <formula>"严重"</formula>
    </cfRule>
    <cfRule type="cellIs" dxfId="6" priority="6" operator="equal">
      <formula>"轻微"</formula>
    </cfRule>
  </conditionalFormatting>
  <dataValidations count="7">
    <dataValidation type="list" allowBlank="1" showInputMessage="1" showErrorMessage="1" sqref="B4:B7 B10:B12">
      <formula1>"问题,风险"</formula1>
    </dataValidation>
    <dataValidation type="list" allowBlank="1" showInputMessage="1" showErrorMessage="1" sqref="F2">
      <formula1>"3D产品研发项目,实训产品研发项目,信息化产品研发项目,金融大数据机构产品研发项目,资源"</formula1>
    </dataValidation>
    <dataValidation type="list" allowBlank="1" showInputMessage="1" showErrorMessage="1" sqref="H2">
      <formula1>"深圳开发线,长沙开发线,合肥开发线,嘉开发线,工商物流线,金融综合线,金融服务线,K12教育开发线,技术创新中心,职业教育开发线,长沙信息化开发线,公共服务线,资讯线,量化线,应用数据线,合肥金融机构"</formula1>
    </dataValidation>
    <dataValidation type="list" allowBlank="1" showInputMessage="1" showErrorMessage="1" sqref="D32 D16:D26 D27:D31">
      <formula1>"项目管理活动,工作产品,工程活动,支持活动"</formula1>
    </dataValidation>
    <dataValidation type="list" allowBlank="1" showInputMessage="1" showErrorMessage="1" sqref="G26 B32 G32 J32 B16:B26 B27:B31 D8:D9 G27:G31 J4:J6 J9:J12 J16:J26 J27:J31">
      <formula1>"是,否"</formula1>
    </dataValidation>
    <dataValidation type="list" allowBlank="1" showInputMessage="1" showErrorMessage="1" sqref="C32 A8:A9 C4:C6 C10:C12 C16:C26 C27:C31">
      <formula1>"严重,一般,轻微"</formula1>
    </dataValidation>
    <dataValidation type="list" allowBlank="1" showInputMessage="1" showErrorMessage="1" sqref="I26 I32 K32 E8:E9 I27:I31 K4:K6 K9:K12 K16:K26 K27:K31">
      <formula1>"已提出,已回复,已升级,已关闭,已取消,已挂起,延期未关闭,已关闭(延期)"</formula1>
    </dataValidation>
  </dataValidations>
  <printOptions horizontalCentered="1"/>
  <pageMargins left="0.747916666666667" right="0.747916666666667" top="1.32916666666667" bottom="1.06875" header="0.747916666666667" footer="0.747916666666667"/>
  <pageSetup paperSize="9" orientation="landscape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深圳市新宇龙信息科技有限公司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使用说明</vt:lpstr>
      <vt:lpstr>QA问题跟踪表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评审报告</dc:title>
  <dc:creator>李伟</dc:creator>
  <cp:lastModifiedBy>Windows 用户</cp:lastModifiedBy>
  <dcterms:created xsi:type="dcterms:W3CDTF">2003-08-04T09:15:00Z</dcterms:created>
  <cp:lastPrinted>2008-07-14T02:08:00Z</cp:lastPrinted>
  <dcterms:modified xsi:type="dcterms:W3CDTF">2016-07-29T13:04:39Z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