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QA项目审计汇报模板" sheetId="1" r:id="rId1"/>
  </sheets>
  <calcPr calcId="144525"/>
</workbook>
</file>

<file path=xl/comments1.xml><?xml version="1.0" encoding="utf-8"?>
<comments xmlns="http://schemas.openxmlformats.org/spreadsheetml/2006/main">
  <authors>
    <author>shasha.cao</author>
    <author>黄森连</author>
  </authors>
  <commentList>
    <comment ref="D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1、对于已结项项目，按过程绩效总分=质量得分*0.35+进度得分*0.3+流程得分*0.2+成本得分*0.15
</t>
        </r>
        <r>
          <rPr>
            <sz val="9"/>
            <rFont val="宋体"/>
            <charset val="134"/>
          </rPr>
          <t xml:space="preserve">2、对于在研项目，不能统计质量得分及成本得分，按项过程绩效总分==进度得分*0.6+流程得分*0.4
</t>
        </r>
        <r>
          <rPr>
            <sz val="9"/>
            <rFont val="宋体"/>
            <charset val="134"/>
          </rPr>
          <t>3、各指标得分公式参考项目信息表一栏表</t>
        </r>
      </text>
    </comment>
    <comment ref="E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项目流程得分=（流程符合度分数+QA审计问题分数）/2</t>
        </r>
      </text>
    </comment>
    <comment ref="F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取自日程表</t>
        </r>
      </text>
    </comment>
    <comment ref="G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取自日程表</t>
        </r>
      </text>
    </comment>
    <comment ref="D6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请注意清晰描述每一条问题或风险，务必清楚表达出具体问题或风险，如一个项目有多个问题，请分条列出。
</t>
        </r>
        <r>
          <rPr>
            <sz val="9"/>
            <rFont val="宋体"/>
            <charset val="134"/>
          </rPr>
          <t xml:space="preserve">2、此处问题：是指由风险实际转化成的问题，不是QA审计的不符合项，例如项目产生进度延迟，已经影响了项目进度，但是不涉及扣分。
</t>
        </r>
        <r>
          <rPr>
            <sz val="9"/>
            <rFont val="宋体"/>
            <charset val="134"/>
          </rPr>
          <t>3、请在单元格中注明此处是“风险”还是“问题”。</t>
        </r>
      </text>
    </comment>
    <comment ref="E6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请结合问题提出有针对性建议措施</t>
        </r>
      </text>
    </comment>
    <comment ref="H6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需与问题责任人沟通、确定，达成一致意见</t>
        </r>
      </text>
    </comment>
    <comment ref="E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请注意清晰描述每一条问题，务必清楚表达出具体问题，如一个项目有多个问题，请分条列出。
</t>
        </r>
      </text>
    </comment>
    <comment ref="H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需与问题责任人沟通、确定，达成一致意见</t>
        </r>
      </text>
    </comment>
    <comment ref="B24" authorId="1">
      <text>
        <r>
          <rPr>
            <sz val="9"/>
            <rFont val="宋体"/>
            <charset val="134"/>
          </rPr>
          <t xml:space="preserve">统一标准：正值为延期，负值为提前
</t>
        </r>
        <r>
          <rPr>
            <sz val="9"/>
            <rFont val="宋体"/>
            <charset val="134"/>
          </rPr>
          <t>进度偏差=（实际工期-计划工期）/计划工期*100%</t>
        </r>
      </text>
    </comment>
    <comment ref="B27" authorId="1">
      <text>
        <r>
          <rPr>
            <sz val="9"/>
            <rFont val="宋体"/>
            <charset val="134"/>
          </rPr>
          <t xml:space="preserve">来源于《项目估算表》-预估算
</t>
        </r>
        <r>
          <rPr>
            <sz val="9"/>
            <rFont val="宋体"/>
            <charset val="134"/>
          </rPr>
          <t>如果裁剪掉了预估算则来源于确定性估算</t>
        </r>
      </text>
    </comment>
    <comment ref="C27" authorId="1">
      <text>
        <r>
          <rPr>
            <sz val="9"/>
            <rFont val="宋体"/>
            <charset val="134"/>
          </rPr>
          <t xml:space="preserve">来源于具体项目的有效变更申请表-工作量（人月）
</t>
        </r>
        <r>
          <rPr>
            <sz val="9"/>
            <rFont val="宋体"/>
            <charset val="134"/>
          </rPr>
          <t>如有多次有效变更，则累加变更增加的工作量</t>
        </r>
      </text>
    </comment>
    <comment ref="D27" authorId="1">
      <text>
        <r>
          <rPr>
            <sz val="9"/>
            <rFont val="宋体"/>
            <charset val="134"/>
          </rPr>
          <t>来源于《项目度量表》-工作量分布</t>
        </r>
      </text>
    </comment>
    <comment ref="E27" authorId="1">
      <text>
        <r>
          <rPr>
            <sz val="9"/>
            <rFont val="宋体"/>
            <charset val="134"/>
          </rPr>
          <t>来源于《项目度量表》-测试及验收缺陷度量-“遗留缺陷率”</t>
        </r>
      </text>
    </comment>
    <comment ref="F27" authorId="1">
      <text>
        <r>
          <rPr>
            <sz val="9"/>
            <rFont val="宋体"/>
            <charset val="134"/>
          </rPr>
          <t xml:space="preserve">统一标准：正值为延期，负值为提前
</t>
        </r>
        <r>
          <rPr>
            <sz val="9"/>
            <rFont val="宋体"/>
            <charset val="134"/>
          </rPr>
          <t>进度偏差=（实际工期-计划工期）/计划工期*100%</t>
        </r>
      </text>
    </comment>
    <comment ref="J27" authorId="1">
      <text>
        <r>
          <rPr>
            <sz val="9"/>
            <rFont val="宋体"/>
            <charset val="134"/>
          </rPr>
          <t xml:space="preserve">统一标准：正值为工作量超支
</t>
        </r>
        <r>
          <rPr>
            <sz val="9"/>
            <rFont val="宋体"/>
            <charset val="134"/>
          </rPr>
          <t xml:space="preserve">工作量偏差=（实际工作量-计划工作量）/计划工作量*100%
</t>
        </r>
      </text>
    </comment>
  </commentList>
</comments>
</file>

<file path=xl/sharedStrings.xml><?xml version="1.0" encoding="utf-8"?>
<sst xmlns="http://schemas.openxmlformats.org/spreadsheetml/2006/main" count="43">
  <si>
    <t>一、项目整体情况</t>
  </si>
  <si>
    <t>项目名称</t>
  </si>
  <si>
    <t>所处阶段</t>
  </si>
  <si>
    <t>过程绩效总分</t>
  </si>
  <si>
    <t>项目流程得分</t>
  </si>
  <si>
    <t>项目实际进度</t>
  </si>
  <si>
    <t>进度偏差</t>
  </si>
  <si>
    <t>项目经理</t>
  </si>
  <si>
    <t>QA</t>
  </si>
  <si>
    <r>
      <rPr>
        <sz val="10"/>
        <color theme="1"/>
        <rFont val="宋体"/>
        <charset val="134"/>
      </rPr>
      <t>二、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宋体"/>
        <charset val="134"/>
      </rPr>
      <t>本周项目过程活动的主要问题、风险：</t>
    </r>
  </si>
  <si>
    <t>序号</t>
  </si>
  <si>
    <t>严重性</t>
  </si>
  <si>
    <t>风险\问题描述</t>
  </si>
  <si>
    <t>建议措施</t>
  </si>
  <si>
    <t>责任人</t>
  </si>
  <si>
    <t>提出日期</t>
  </si>
  <si>
    <t>预计关闭日期</t>
  </si>
  <si>
    <t>备注</t>
  </si>
  <si>
    <t>风险：</t>
  </si>
  <si>
    <t>问题：</t>
  </si>
  <si>
    <t>三、 下周工作注意事项：</t>
  </si>
  <si>
    <t>1.   组织项目团队评审测试用例，并挑选出准出测试用例；
2.   转测试流程提醒：
a.   研发团队根据准出测试用例完成并通过准出测试
b.   产品经理进行需求确认，回复需求确认结果；
c.   （如果需求确认通过）项目经理以邮件方式提交项目测试申请单，说明提测内容及建议重点测试范围
d.   测试人员进行准入测试，回复接受测试邮件</t>
  </si>
  <si>
    <r>
      <rPr>
        <sz val="10"/>
        <color theme="1"/>
        <rFont val="宋体"/>
        <charset val="134"/>
      </rPr>
      <t>四、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宋体"/>
        <charset val="134"/>
      </rPr>
      <t>本周QA例行审计不符合项问题：</t>
    </r>
  </si>
  <si>
    <t>问题类别</t>
  </si>
  <si>
    <t>问题描述</t>
  </si>
  <si>
    <t>以下内容可不作为审计报告内容发出，只是方便QA得出项目总分及项目流程得分</t>
  </si>
  <si>
    <t>在研项目</t>
  </si>
  <si>
    <t>QA审计问题分数</t>
  </si>
  <si>
    <t>流程符合度
(只填写数值)</t>
  </si>
  <si>
    <t>进度得分
（60%权重）</t>
  </si>
  <si>
    <t>项目流程得分（40%权重）</t>
  </si>
  <si>
    <t>对于已结项项目</t>
  </si>
  <si>
    <t>原始计划工作量
（人月）</t>
  </si>
  <si>
    <t>有效变更累计增加的工作量（人月）</t>
  </si>
  <si>
    <t>项目实际工作量
(人月)</t>
  </si>
  <si>
    <t>遗留缺陷率%
(只填数值不带%)</t>
  </si>
  <si>
    <t>流程执行得分</t>
  </si>
  <si>
    <t>工作量偏差</t>
  </si>
  <si>
    <t>质量得分（35%权重）</t>
  </si>
  <si>
    <t>进度得分
（30%权重）</t>
  </si>
  <si>
    <t>流程得分（20%权重）</t>
  </si>
  <si>
    <t>工作量偏差得分（15%权重）</t>
  </si>
  <si>
    <t>过程绩效总分
(已结项项目)</t>
  </si>
</sst>
</file>

<file path=xl/styles.xml><?xml version="1.0" encoding="utf-8"?>
<styleSheet xmlns="http://schemas.openxmlformats.org/spreadsheetml/2006/main">
  <numFmts count="7">
    <numFmt numFmtId="176" formatCode="0.0%"/>
    <numFmt numFmtId="41" formatCode="_ * #,##0_ ;_ * \-#,##0_ ;_ * &quot;-&quot;_ ;_ @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</numFmts>
  <fonts count="32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9"/>
      <color indexed="8"/>
      <name val="微软雅黑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b/>
      <sz val="10"/>
      <color indexed="8"/>
      <name val="微软雅黑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10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center" readingOrder="1"/>
    </xf>
    <xf numFmtId="177" fontId="3" fillId="3" borderId="1" xfId="0" applyNumberFormat="1" applyFont="1" applyFill="1" applyBorder="1" applyAlignment="1">
      <alignment horizontal="center" vertical="center" readingOrder="1"/>
    </xf>
    <xf numFmtId="10" fontId="3" fillId="3" borderId="1" xfId="0" applyNumberFormat="1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vertical="center" wrapText="1"/>
    </xf>
    <xf numFmtId="10" fontId="5" fillId="2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0" fontId="2" fillId="2" borderId="2" xfId="0" applyNumberFormat="1" applyFont="1" applyFill="1" applyBorder="1" applyAlignment="1">
      <alignment horizontal="center" vertical="center" wrapText="1" readingOrder="1"/>
    </xf>
    <xf numFmtId="10" fontId="2" fillId="2" borderId="3" xfId="0" applyNumberFormat="1" applyFont="1" applyFill="1" applyBorder="1" applyAlignment="1">
      <alignment horizontal="center" vertical="center" wrapText="1" readingOrder="1"/>
    </xf>
    <xf numFmtId="10" fontId="2" fillId="2" borderId="4" xfId="0" applyNumberFormat="1" applyFont="1" applyFill="1" applyBorder="1" applyAlignment="1">
      <alignment horizontal="center" vertical="center" wrapText="1" readingOrder="1"/>
    </xf>
    <xf numFmtId="176" fontId="10" fillId="3" borderId="1" xfId="49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9" applyNumberFormat="1" applyFont="1" applyFill="1" applyBorder="1" applyAlignment="1" applyProtection="1">
      <alignment horizontal="center" vertical="center" wrapText="1"/>
      <protection locked="0"/>
    </xf>
    <xf numFmtId="178" fontId="10" fillId="4" borderId="1" xfId="49" applyNumberFormat="1" applyFont="1" applyFill="1" applyBorder="1" applyAlignment="1" applyProtection="1">
      <alignment horizontal="center" vertical="center" wrapText="1"/>
      <protection locked="0"/>
    </xf>
    <xf numFmtId="177" fontId="10" fillId="4" borderId="1" xfId="49" applyNumberFormat="1" applyFont="1" applyFill="1" applyBorder="1" applyAlignment="1" applyProtection="1">
      <alignment horizontal="center" vertical="center" wrapText="1"/>
      <protection locked="0"/>
    </xf>
    <xf numFmtId="178" fontId="10" fillId="4" borderId="1" xfId="49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vertical="center" wrapText="1"/>
    </xf>
    <xf numFmtId="10" fontId="10" fillId="3" borderId="1" xfId="11" applyNumberFormat="1" applyFont="1" applyFill="1" applyBorder="1" applyAlignment="1">
      <alignment horizontal="center" vertical="center" wrapText="1"/>
    </xf>
    <xf numFmtId="176" fontId="10" fillId="3" borderId="4" xfId="49" applyNumberFormat="1" applyFont="1" applyFill="1" applyBorder="1" applyAlignment="1" applyProtection="1">
      <alignment horizontal="center" vertical="center" wrapText="1"/>
      <protection locked="0"/>
    </xf>
    <xf numFmtId="10" fontId="11" fillId="2" borderId="1" xfId="0" applyNumberFormat="1" applyFont="1" applyFill="1" applyBorder="1" applyAlignment="1">
      <alignment horizontal="center" vertical="center" wrapText="1" readingOrder="1"/>
    </xf>
    <xf numFmtId="9" fontId="10" fillId="4" borderId="1" xfId="49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/>
  <colors>
    <mruColors>
      <color rgb="00FFCC99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28"/>
  <sheetViews>
    <sheetView showGridLines="0" tabSelected="1" workbookViewId="0">
      <selection activeCell="E3" sqref="E3"/>
    </sheetView>
  </sheetViews>
  <sheetFormatPr defaultColWidth="9" defaultRowHeight="23.1" customHeight="1"/>
  <cols>
    <col min="1" max="1" width="9" style="1"/>
    <col min="2" max="2" width="14.25" style="1" customWidth="1"/>
    <col min="3" max="3" width="13.75" style="1" customWidth="1"/>
    <col min="4" max="4" width="16.75" style="1" customWidth="1"/>
    <col min="5" max="5" width="19" style="1" customWidth="1"/>
    <col min="6" max="9" width="14" style="1" customWidth="1"/>
    <col min="10" max="16384" width="9" style="1"/>
  </cols>
  <sheetData>
    <row r="2" customHeight="1" spans="2:9">
      <c r="B2" s="2" t="s">
        <v>0</v>
      </c>
      <c r="C2" s="2"/>
      <c r="D2" s="2"/>
      <c r="E2" s="2"/>
      <c r="F2" s="2"/>
      <c r="G2" s="2"/>
      <c r="H2" s="2"/>
      <c r="I2" s="2"/>
    </row>
    <row r="3" ht="29" customHeight="1" spans="2:9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ht="24.95" customHeight="1" spans="2:9">
      <c r="B4" s="4"/>
      <c r="C4" s="5"/>
      <c r="D4" s="5"/>
      <c r="E4" s="5"/>
      <c r="F4" s="6"/>
      <c r="G4" s="6"/>
      <c r="H4" s="4"/>
      <c r="I4" s="4"/>
    </row>
    <row r="5" customHeight="1" spans="2:9">
      <c r="B5" s="7" t="s">
        <v>9</v>
      </c>
      <c r="C5" s="7"/>
      <c r="D5" s="7"/>
      <c r="E5" s="7"/>
      <c r="F5" s="7"/>
      <c r="G5" s="7"/>
      <c r="H5" s="7"/>
      <c r="I5" s="7"/>
    </row>
    <row r="6" ht="38" customHeight="1" spans="2:9">
      <c r="B6" s="3" t="s">
        <v>10</v>
      </c>
      <c r="C6" s="3" t="s">
        <v>11</v>
      </c>
      <c r="D6" s="8" t="s">
        <v>12</v>
      </c>
      <c r="E6" s="3" t="s">
        <v>13</v>
      </c>
      <c r="F6" s="3" t="s">
        <v>14</v>
      </c>
      <c r="G6" s="3" t="s">
        <v>15</v>
      </c>
      <c r="H6" s="3" t="s">
        <v>16</v>
      </c>
      <c r="I6" s="25" t="s">
        <v>17</v>
      </c>
    </row>
    <row r="7" customHeight="1" spans="2:9">
      <c r="B7" s="9"/>
      <c r="C7" s="9"/>
      <c r="D7" s="10" t="s">
        <v>18</v>
      </c>
      <c r="E7" s="9"/>
      <c r="F7" s="9"/>
      <c r="G7" s="9"/>
      <c r="H7" s="9"/>
      <c r="I7" s="9"/>
    </row>
    <row r="8" customHeight="1" spans="2:9">
      <c r="B8" s="9"/>
      <c r="C8" s="9"/>
      <c r="D8" s="10" t="s">
        <v>19</v>
      </c>
      <c r="E8" s="9"/>
      <c r="F8" s="9"/>
      <c r="G8" s="9"/>
      <c r="H8" s="9"/>
      <c r="I8" s="9"/>
    </row>
    <row r="9" customHeight="1" spans="2:9">
      <c r="B9" s="2" t="s">
        <v>20</v>
      </c>
      <c r="C9" s="2"/>
      <c r="D9" s="2"/>
      <c r="E9" s="2"/>
      <c r="F9" s="2"/>
      <c r="G9" s="2"/>
      <c r="H9" s="2"/>
      <c r="I9" s="2"/>
    </row>
    <row r="10" customHeight="1" spans="2:9">
      <c r="B10" s="11" t="s">
        <v>21</v>
      </c>
      <c r="C10" s="11"/>
      <c r="D10" s="11"/>
      <c r="E10" s="11"/>
      <c r="F10" s="11"/>
      <c r="G10" s="11"/>
      <c r="H10" s="11"/>
      <c r="I10" s="11"/>
    </row>
    <row r="11" customHeight="1" spans="2:9">
      <c r="B11" s="11"/>
      <c r="C11" s="11"/>
      <c r="D11" s="11"/>
      <c r="E11" s="11"/>
      <c r="F11" s="11"/>
      <c r="G11" s="11"/>
      <c r="H11" s="11"/>
      <c r="I11" s="11"/>
    </row>
    <row r="12" customHeight="1" spans="2:9">
      <c r="B12" s="11"/>
      <c r="C12" s="11"/>
      <c r="D12" s="11"/>
      <c r="E12" s="11"/>
      <c r="F12" s="11"/>
      <c r="G12" s="11"/>
      <c r="H12" s="11"/>
      <c r="I12" s="11"/>
    </row>
    <row r="13" customHeight="1" spans="2:9">
      <c r="B13" s="11"/>
      <c r="C13" s="11"/>
      <c r="D13" s="11"/>
      <c r="E13" s="11"/>
      <c r="F13" s="11"/>
      <c r="G13" s="11"/>
      <c r="H13" s="11"/>
      <c r="I13" s="11"/>
    </row>
    <row r="14" customHeight="1" spans="2:9">
      <c r="B14" s="7" t="s">
        <v>22</v>
      </c>
      <c r="C14" s="2"/>
      <c r="D14" s="2"/>
      <c r="E14" s="2"/>
      <c r="F14" s="2"/>
      <c r="G14" s="2"/>
      <c r="H14" s="2"/>
      <c r="I14" s="2"/>
    </row>
    <row r="15" ht="29" customHeight="1" spans="2:9">
      <c r="B15" s="3" t="s">
        <v>10</v>
      </c>
      <c r="C15" s="3" t="s">
        <v>11</v>
      </c>
      <c r="D15" s="3" t="s">
        <v>23</v>
      </c>
      <c r="E15" s="8" t="s">
        <v>24</v>
      </c>
      <c r="F15" s="3" t="s">
        <v>14</v>
      </c>
      <c r="G15" s="3" t="s">
        <v>15</v>
      </c>
      <c r="H15" s="3" t="s">
        <v>16</v>
      </c>
      <c r="I15" s="25" t="s">
        <v>17</v>
      </c>
    </row>
    <row r="16" customHeight="1" spans="2:9">
      <c r="B16" s="12">
        <v>1</v>
      </c>
      <c r="C16" s="9"/>
      <c r="D16" s="12"/>
      <c r="E16" s="12"/>
      <c r="F16" s="12"/>
      <c r="G16" s="12"/>
      <c r="H16" s="12"/>
      <c r="I16" s="12"/>
    </row>
    <row r="17" customHeight="1" spans="2:9">
      <c r="B17" s="12">
        <v>2</v>
      </c>
      <c r="C17" s="9"/>
      <c r="D17" s="12"/>
      <c r="E17" s="12"/>
      <c r="F17" s="12"/>
      <c r="G17" s="12"/>
      <c r="H17" s="12"/>
      <c r="I17" s="12"/>
    </row>
    <row r="18" customHeight="1" spans="2:9">
      <c r="B18" s="12">
        <v>3</v>
      </c>
      <c r="C18" s="9"/>
      <c r="D18" s="12"/>
      <c r="E18" s="12"/>
      <c r="F18" s="12"/>
      <c r="G18" s="12"/>
      <c r="H18" s="12"/>
      <c r="I18" s="12"/>
    </row>
    <row r="19" customHeight="1" spans="2:9">
      <c r="B19" s="12">
        <v>4</v>
      </c>
      <c r="C19" s="9"/>
      <c r="D19" s="12"/>
      <c r="E19" s="12"/>
      <c r="F19" s="12"/>
      <c r="G19" s="12"/>
      <c r="H19" s="12"/>
      <c r="I19" s="12"/>
    </row>
    <row r="22" customHeight="1" spans="2:2">
      <c r="B22" s="13" t="s">
        <v>25</v>
      </c>
    </row>
    <row r="23" customHeight="1" spans="2:8">
      <c r="B23" s="14" t="s">
        <v>26</v>
      </c>
      <c r="C23" s="15"/>
      <c r="D23" s="15"/>
      <c r="E23" s="15"/>
      <c r="F23" s="15"/>
      <c r="G23" s="15"/>
      <c r="H23" s="16"/>
    </row>
    <row r="24" ht="34" customHeight="1" spans="2:8">
      <c r="B24" s="3" t="s">
        <v>6</v>
      </c>
      <c r="C24" s="3" t="s">
        <v>27</v>
      </c>
      <c r="D24" s="3" t="s">
        <v>28</v>
      </c>
      <c r="E24" s="3" t="s">
        <v>4</v>
      </c>
      <c r="F24" s="3" t="s">
        <v>29</v>
      </c>
      <c r="G24" s="3" t="s">
        <v>30</v>
      </c>
      <c r="H24" s="3" t="s">
        <v>3</v>
      </c>
    </row>
    <row r="25" customHeight="1" spans="2:8">
      <c r="B25" s="17"/>
      <c r="C25" s="18"/>
      <c r="D25" s="18"/>
      <c r="E25" s="19">
        <f>(C25+D25)/2</f>
        <v>0</v>
      </c>
      <c r="F25" s="20">
        <f>IF(B25&lt;30%,100-(-(0%-B25))*3*100,0)</f>
        <v>100</v>
      </c>
      <c r="G25" s="21">
        <f>E25</f>
        <v>0</v>
      </c>
      <c r="H25" s="21">
        <f>F25*0.6+G25*0.4</f>
        <v>60</v>
      </c>
    </row>
    <row r="26" customHeight="1" spans="2:9">
      <c r="B26" s="14" t="s">
        <v>31</v>
      </c>
      <c r="C26" s="15"/>
      <c r="D26" s="15"/>
      <c r="E26" s="15"/>
      <c r="F26" s="15"/>
      <c r="G26" s="15"/>
      <c r="H26" s="15"/>
      <c r="I26" s="16"/>
    </row>
    <row r="27" ht="35" customHeight="1" spans="2:15">
      <c r="B27" s="3" t="s">
        <v>32</v>
      </c>
      <c r="C27" s="3" t="s">
        <v>33</v>
      </c>
      <c r="D27" s="3" t="s">
        <v>34</v>
      </c>
      <c r="E27" s="3" t="s">
        <v>35</v>
      </c>
      <c r="F27" s="3" t="s">
        <v>6</v>
      </c>
      <c r="G27" s="3" t="s">
        <v>27</v>
      </c>
      <c r="H27" s="3" t="s">
        <v>28</v>
      </c>
      <c r="I27" s="3" t="s">
        <v>36</v>
      </c>
      <c r="J27" s="3" t="s">
        <v>37</v>
      </c>
      <c r="K27" s="3" t="s">
        <v>38</v>
      </c>
      <c r="L27" s="3" t="s">
        <v>39</v>
      </c>
      <c r="M27" s="3" t="s">
        <v>40</v>
      </c>
      <c r="N27" s="3" t="s">
        <v>41</v>
      </c>
      <c r="O27" s="3" t="s">
        <v>42</v>
      </c>
    </row>
    <row r="28" customHeight="1" spans="2:15">
      <c r="B28" s="22"/>
      <c r="C28" s="22"/>
      <c r="D28" s="22"/>
      <c r="E28" s="23"/>
      <c r="F28" s="24"/>
      <c r="G28" s="18"/>
      <c r="H28" s="18"/>
      <c r="I28" s="19">
        <f>(G28+H28)/2</f>
        <v>0</v>
      </c>
      <c r="J28" s="26" t="e">
        <f>(D28-(B28+C28))/(B28+C28)*100%</f>
        <v>#DIV/0!</v>
      </c>
      <c r="K28" s="20">
        <f>IF(E28&gt;2.96,100-(-(2.96-E28))*0.1*100,100)</f>
        <v>100</v>
      </c>
      <c r="L28" s="20">
        <f>IF(F28&lt;30%,100-(-(0%-F28))*3*100,0)</f>
        <v>100</v>
      </c>
      <c r="M28" s="21">
        <f>I28</f>
        <v>0</v>
      </c>
      <c r="N28" s="27" t="e">
        <f>IF(J28&gt;5%,100-(-(5%-J28))*1*100,(IF(J28&lt;-5%,100-((-5%-J28))*1*100,100)))</f>
        <v>#DIV/0!</v>
      </c>
      <c r="O28" s="28" t="e">
        <f>K28*0.35+L28*0.3+M28*0.2+N28*0.15</f>
        <v>#DIV/0!</v>
      </c>
    </row>
  </sheetData>
  <protectedRanges>
    <protectedRange sqref="B17:B19 F17:H19" name="区域1_4" securityDescriptor=""/>
    <protectedRange sqref="D32" name="区域1_1_1_3" securityDescriptor=""/>
    <protectedRange sqref="G49" name="区域1_1_1_4" securityDescriptor=""/>
    <protectedRange sqref="I67" name="区域1_1_1_5" securityDescriptor=""/>
  </protectedRanges>
  <mergeCells count="7">
    <mergeCell ref="B2:I2"/>
    <mergeCell ref="B5:I5"/>
    <mergeCell ref="B9:I9"/>
    <mergeCell ref="B14:I14"/>
    <mergeCell ref="B23:H23"/>
    <mergeCell ref="B26:I26"/>
    <mergeCell ref="B10:I13"/>
  </mergeCells>
  <conditionalFormatting sqref="C7:C8">
    <cfRule type="cellIs" dxfId="0" priority="3" operator="equal">
      <formula>"轻微"</formula>
    </cfRule>
    <cfRule type="cellIs" dxfId="1" priority="2" operator="equal">
      <formula>"严重"</formula>
    </cfRule>
    <cfRule type="cellIs" dxfId="2" priority="1" operator="equal">
      <formula>"一般"</formula>
    </cfRule>
  </conditionalFormatting>
  <conditionalFormatting sqref="C16:C19">
    <cfRule type="cellIs" dxfId="3" priority="6" operator="equal">
      <formula>"轻微"</formula>
    </cfRule>
    <cfRule type="cellIs" dxfId="4" priority="5" operator="equal">
      <formula>"严重"</formula>
    </cfRule>
    <cfRule type="cellIs" dxfId="5" priority="4" operator="equal">
      <formula>"一般"</formula>
    </cfRule>
  </conditionalFormatting>
  <dataValidations count="5">
    <dataValidation type="list" allowBlank="1" showInputMessage="1" showErrorMessage="1" sqref="C4">
      <formula1>"需求阶段,设计阶段,编码阶段,测试阶段,验收阶段,本周已结项,迭代一,迭代二,迭代三,迭代四,迭代五,暂停,异常结项"</formula1>
    </dataValidation>
    <dataValidation type="list" allowBlank="1" showInputMessage="1" showErrorMessage="1" sqref="H8">
      <formula1>"开放,关闭,挂起"</formula1>
    </dataValidation>
    <dataValidation type="list" allowBlank="1" showInputMessage="1" showErrorMessage="1" sqref="D16">
      <formula1>"项目管理活动,工作产品,工程活动,支持活动"</formula1>
    </dataValidation>
    <dataValidation type="list" allowBlank="1" showInputMessage="1" showErrorMessage="1" sqref="C7:C8 C16:C19">
      <formula1>"严重,一般,轻微"</formula1>
    </dataValidation>
    <dataValidation type="list" allowBlank="1" showInputMessage="1" showErrorMessage="1" sqref="D17:D19">
      <formula1>"项目管理,工作产品,工程,支持,过程"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QA项目审计汇报模板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fuyanhua</dc:creator>
  <cp:lastModifiedBy>gta</cp:lastModifiedBy>
  <dcterms:created xsi:type="dcterms:W3CDTF">2012-04-20T09:52:00Z</dcterms:created>
  <dcterms:modified xsi:type="dcterms:W3CDTF">2016-08-01T01:49:49Z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