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项目绩效量尺测评" sheetId="1" r:id="rId1"/>
    <sheet name="标准量尺" sheetId="3" r:id="rId2"/>
  </sheets>
  <calcPr calcId="152511" concurrentCalc="0"/>
</workbook>
</file>

<file path=xl/calcChain.xml><?xml version="1.0" encoding="utf-8"?>
<calcChain xmlns="http://schemas.openxmlformats.org/spreadsheetml/2006/main">
  <c r="L12" i="1" l="1"/>
  <c r="E14" i="1"/>
  <c r="F14" i="1"/>
  <c r="H14" i="1"/>
  <c r="I14" i="1"/>
  <c r="K14" i="1"/>
  <c r="D16" i="1"/>
  <c r="F16" i="1"/>
  <c r="I16" i="1"/>
  <c r="L16" i="1"/>
  <c r="L17" i="1"/>
  <c r="E19" i="1"/>
  <c r="F19" i="1"/>
  <c r="H19" i="1"/>
  <c r="I19" i="1"/>
  <c r="K19" i="1"/>
  <c r="D21" i="1"/>
  <c r="F21" i="1"/>
  <c r="I21" i="1"/>
  <c r="L21" i="1"/>
  <c r="L22" i="1"/>
  <c r="I24" i="1"/>
  <c r="H24" i="1"/>
  <c r="E24" i="1"/>
  <c r="I26" i="1"/>
  <c r="F26" i="1"/>
  <c r="D26" i="1"/>
  <c r="K24" i="1"/>
  <c r="F24" i="1"/>
  <c r="L26" i="1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1.项目实际人数=项目考核总人数-项目经理人数-项目已离职人数
2.所填写数字&gt;=5</t>
        </r>
      </text>
    </commen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A、A-、B+三个等级参考人数最小值</t>
        </r>
      </text>
    </comment>
    <comment ref="H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A、A-、B+三个等级参考人数最大值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B、B-、C三个等级参考人数最小值</t>
        </r>
      </text>
    </comment>
    <comment ref="K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B、B-、C三个等级参考人数最大值</t>
        </r>
      </text>
    </comment>
    <comment ref="D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A+等级实际人数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A等级实际人数</t>
        </r>
      </text>
    </comment>
    <comment ref="G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A-等级实际人数</t>
        </r>
      </text>
    </comment>
    <comment ref="H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B+等级实际人数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B等级实际人数</t>
        </r>
      </text>
    </comment>
    <comment ref="J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B-等级实际人数</t>
        </r>
      </text>
    </comment>
    <comment ref="K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C等级实际人数</t>
        </r>
      </text>
    </comment>
    <comment ref="C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1.项目实际人数=项目考核总人数-项目经理人数-项目已离职人数
2.所填写数字&gt;=5</t>
        </r>
      </text>
    </comment>
    <comment ref="I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B、B-、C三个等级参考人数最小值</t>
        </r>
      </text>
    </comment>
    <comment ref="K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B、B-、C三个等级参考人数最大值</t>
        </r>
      </text>
    </commen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A+等级实际人数</t>
        </r>
      </text>
    </comment>
    <comment ref="F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A等级实际人数</t>
        </r>
      </text>
    </comment>
    <comment ref="G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A-等级实际人数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B+等级实际人数</t>
        </r>
      </text>
    </comment>
    <comment ref="I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B等级实际人数</t>
        </r>
      </text>
    </comment>
    <comment ref="J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B-等级实际人数</t>
        </r>
      </text>
    </comment>
    <comment ref="K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C等级实际人数</t>
        </r>
      </text>
    </comment>
    <comment ref="C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1.项目实际人数=项目考核总人数-项目经理人数-项目已离职人数
2.所填写数字&gt;=5</t>
        </r>
      </text>
    </comment>
    <comment ref="F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A、A-、B+三个等级参考人数最小值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A、A-、B+三个等级参考人数最大值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A+等级实际人数</t>
        </r>
      </text>
    </comment>
    <comment ref="F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A等级实际人数</t>
        </r>
      </text>
    </comment>
    <comment ref="G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A-等级实际人数</t>
        </r>
      </text>
    </comment>
    <comment ref="H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B+等级实际人数</t>
        </r>
      </text>
    </comment>
    <comment ref="I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B等级实际人数</t>
        </r>
      </text>
    </comment>
    <comment ref="J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B-等级实际人数</t>
        </r>
      </text>
    </comment>
    <comment ref="K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C等级实际人数</t>
        </r>
      </text>
    </comment>
  </commentList>
</comments>
</file>

<file path=xl/sharedStrings.xml><?xml version="1.0" encoding="utf-8"?>
<sst xmlns="http://schemas.openxmlformats.org/spreadsheetml/2006/main" count="124" uniqueCount="96">
  <si>
    <t>比例</t>
    <phoneticPr fontId="1" type="noConversion"/>
  </si>
  <si>
    <t>A+</t>
    <phoneticPr fontId="1" type="noConversion"/>
  </si>
  <si>
    <t>A</t>
    <phoneticPr fontId="1" type="noConversion"/>
  </si>
  <si>
    <t>B+</t>
    <phoneticPr fontId="1" type="noConversion"/>
  </si>
  <si>
    <t>部门团队各等级的比例</t>
    <phoneticPr fontId="1" type="noConversion"/>
  </si>
  <si>
    <t>A+</t>
    <phoneticPr fontId="1" type="noConversion"/>
  </si>
  <si>
    <t>A</t>
    <phoneticPr fontId="1" type="noConversion"/>
  </si>
  <si>
    <t>A-</t>
    <phoneticPr fontId="1" type="noConversion"/>
  </si>
  <si>
    <t>B+</t>
    <phoneticPr fontId="1" type="noConversion"/>
  </si>
  <si>
    <t>B</t>
    <phoneticPr fontId="1" type="noConversion"/>
  </si>
  <si>
    <t>B-</t>
    <phoneticPr fontId="1" type="noConversion"/>
  </si>
  <si>
    <t>C</t>
    <phoneticPr fontId="1" type="noConversion"/>
  </si>
  <si>
    <t>优秀</t>
    <phoneticPr fontId="1" type="noConversion"/>
  </si>
  <si>
    <t>良好</t>
    <phoneticPr fontId="1" type="noConversion"/>
  </si>
  <si>
    <t>普通</t>
    <phoneticPr fontId="1" type="noConversion"/>
  </si>
  <si>
    <t>一般</t>
    <phoneticPr fontId="1" type="noConversion"/>
  </si>
  <si>
    <t>不合格</t>
    <phoneticPr fontId="1" type="noConversion"/>
  </si>
  <si>
    <t>标准量尺</t>
    <phoneticPr fontId="1" type="noConversion"/>
  </si>
  <si>
    <t>实际情况</t>
    <phoneticPr fontId="1" type="noConversion"/>
  </si>
  <si>
    <t>合格，
待改进</t>
    <phoneticPr fontId="1" type="noConversion"/>
  </si>
  <si>
    <t>B</t>
    <phoneticPr fontId="1" type="noConversion"/>
  </si>
  <si>
    <t>B-</t>
    <phoneticPr fontId="1" type="noConversion"/>
  </si>
  <si>
    <t>C</t>
    <phoneticPr fontId="1" type="noConversion"/>
  </si>
  <si>
    <t>卓越</t>
    <phoneticPr fontId="1" type="noConversion"/>
  </si>
  <si>
    <t>优秀</t>
    <phoneticPr fontId="1" type="noConversion"/>
  </si>
  <si>
    <t>良好</t>
    <phoneticPr fontId="1" type="noConversion"/>
  </si>
  <si>
    <t>普通</t>
    <phoneticPr fontId="1" type="noConversion"/>
  </si>
  <si>
    <t>一般</t>
    <phoneticPr fontId="1" type="noConversion"/>
  </si>
  <si>
    <t>合格，待改进</t>
    <phoneticPr fontId="1" type="noConversion"/>
  </si>
  <si>
    <t>不合格</t>
    <phoneticPr fontId="1" type="noConversion"/>
  </si>
  <si>
    <t>类型</t>
    <phoneticPr fontId="1" type="noConversion"/>
  </si>
  <si>
    <t>填写各等级的人数</t>
    <phoneticPr fontId="1" type="noConversion"/>
  </si>
  <si>
    <t>[95,100]</t>
    <phoneticPr fontId="1" type="noConversion"/>
  </si>
  <si>
    <t>[90,95)</t>
    <phoneticPr fontId="1" type="noConversion"/>
  </si>
  <si>
    <t>项目绩效等级</t>
    <phoneticPr fontId="1" type="noConversion"/>
  </si>
  <si>
    <t>[85,90)</t>
    <phoneticPr fontId="1" type="noConversion"/>
  </si>
  <si>
    <t>[80,85)</t>
    <phoneticPr fontId="1" type="noConversion"/>
  </si>
  <si>
    <t>[75,80)</t>
    <phoneticPr fontId="1" type="noConversion"/>
  </si>
  <si>
    <t>[70,75)</t>
    <phoneticPr fontId="1" type="noConversion"/>
  </si>
  <si>
    <t>(0,70)</t>
    <phoneticPr fontId="1" type="noConversion"/>
  </si>
  <si>
    <t>A+/A/A-</t>
    <phoneticPr fontId="1" type="noConversion"/>
  </si>
  <si>
    <t>B+/B/B-</t>
    <phoneticPr fontId="1" type="noConversion"/>
  </si>
  <si>
    <t>&lt;=15%</t>
    <phoneticPr fontId="1" type="noConversion"/>
  </si>
  <si>
    <t>&lt;=10%</t>
    <phoneticPr fontId="1" type="noConversion"/>
  </si>
  <si>
    <t>&lt;=5%</t>
    <phoneticPr fontId="1" type="noConversion"/>
  </si>
  <si>
    <t>(80%,95%)</t>
    <phoneticPr fontId="1" type="noConversion"/>
  </si>
  <si>
    <t>(80%,90%)</t>
    <phoneticPr fontId="1" type="noConversion"/>
  </si>
  <si>
    <t>(80%,85%)</t>
    <phoneticPr fontId="1" type="noConversion"/>
  </si>
  <si>
    <t>&gt;=5%</t>
    <phoneticPr fontId="1" type="noConversion"/>
  </si>
  <si>
    <t>&gt;=10%</t>
    <phoneticPr fontId="1" type="noConversion"/>
  </si>
  <si>
    <t>&gt;=15%</t>
    <phoneticPr fontId="1" type="noConversion"/>
  </si>
  <si>
    <t>min</t>
    <phoneticPr fontId="1" type="noConversion"/>
  </si>
  <si>
    <t>max</t>
    <phoneticPr fontId="1" type="noConversion"/>
  </si>
  <si>
    <t>参考人数</t>
    <phoneticPr fontId="1" type="noConversion"/>
  </si>
  <si>
    <t>(80%,95%)</t>
    <phoneticPr fontId="1" type="noConversion"/>
  </si>
  <si>
    <t>&gt;=5%</t>
    <phoneticPr fontId="1" type="noConversion"/>
  </si>
  <si>
    <t>min</t>
    <phoneticPr fontId="1" type="noConversion"/>
  </si>
  <si>
    <t xml:space="preserve">
项目绩效等级</t>
    <phoneticPr fontId="1" type="noConversion"/>
  </si>
  <si>
    <t>卓越</t>
    <phoneticPr fontId="1" type="noConversion"/>
  </si>
  <si>
    <t>B+/B/B-</t>
    <phoneticPr fontId="1" type="noConversion"/>
  </si>
  <si>
    <t>&lt;=10%</t>
    <phoneticPr fontId="1" type="noConversion"/>
  </si>
  <si>
    <t>(80%,90%)</t>
    <phoneticPr fontId="1" type="noConversion"/>
  </si>
  <si>
    <t>min</t>
    <phoneticPr fontId="1" type="noConversion"/>
  </si>
  <si>
    <t>&gt;=10%</t>
    <phoneticPr fontId="1" type="noConversion"/>
  </si>
  <si>
    <t>&lt;=5%</t>
    <phoneticPr fontId="1" type="noConversion"/>
  </si>
  <si>
    <t>(80%,85%)</t>
    <phoneticPr fontId="1" type="noConversion"/>
  </si>
  <si>
    <t>&gt;=15%</t>
    <phoneticPr fontId="1" type="noConversion"/>
  </si>
  <si>
    <t>项目成员考核各等级分布</t>
    <phoneticPr fontId="1" type="noConversion"/>
  </si>
  <si>
    <t>项目考核等级分配测算表</t>
    <phoneticPr fontId="1" type="noConversion"/>
  </si>
  <si>
    <t>项目考核等级分配测算表</t>
    <phoneticPr fontId="1" type="noConversion"/>
  </si>
  <si>
    <t>C</t>
    <phoneticPr fontId="1" type="noConversion"/>
  </si>
  <si>
    <t>使用说明：</t>
    <phoneticPr fontId="1" type="noConversion"/>
  </si>
  <si>
    <t xml:space="preserve">A+/A/A-
</t>
    <phoneticPr fontId="1" type="noConversion"/>
  </si>
  <si>
    <t>项目实际人数</t>
  </si>
  <si>
    <t>项目实际人数</t>
    <phoneticPr fontId="1" type="noConversion"/>
  </si>
  <si>
    <t>特别说明：以上考核成绩来源于项目经理，如项目成员对考核成绩有异议可提出申诉，申诉采用以下沟通途径：
                1.首先向项目经理反馈，项目经理需给出评价理由，并记录至Devsuite项目成员考核的备注中。
                2.如与项目经理无法达到一致，可以向部门经理反馈，项目经理需给出评价理由，并记录至Devsuite项目成员考核的备注中。
                3.如与部门经理无法达成一致，可以向研发管理中心和人力资源管理中心反馈，共同协商。
                特别注意：申诉时长控制在7个工作日之内，超过期限的考核成绩以最新达成一致的考核成绩为准。</t>
    <phoneticPr fontId="1" type="noConversion"/>
  </si>
  <si>
    <t>A-</t>
    <phoneticPr fontId="1" type="noConversion"/>
  </si>
  <si>
    <t>B+/B/B-/C</t>
    <phoneticPr fontId="1" type="noConversion"/>
  </si>
  <si>
    <t>A+/A</t>
    <phoneticPr fontId="1" type="noConversion"/>
  </si>
  <si>
    <t>等级</t>
    <phoneticPr fontId="1" type="noConversion"/>
  </si>
  <si>
    <t>等级人数</t>
    <phoneticPr fontId="1" type="noConversion"/>
  </si>
  <si>
    <t>使用说明：不考虑项目绩效等级，B+/B/B-/C 强制分布一人，A+/A强制分布一人，A-自由分配</t>
    <phoneticPr fontId="1" type="noConversion"/>
  </si>
  <si>
    <t>1.项目实际人数大于等于 5 各等级分布规则</t>
    <phoneticPr fontId="1" type="noConversion"/>
  </si>
  <si>
    <t>2.项目实际人数小于 5 各等级分布规则</t>
    <phoneticPr fontId="1" type="noConversion"/>
  </si>
  <si>
    <t>2.此表6-26行规则适用于项目实际人数&gt;=5，此表27-29行规则适用于项目实际人数&lt;5。</t>
    <phoneticPr fontId="1" type="noConversion"/>
  </si>
  <si>
    <t>3.请项目经理填写空白单元格，带背景色单元格为公式自动计算，无需填写</t>
    <phoneticPr fontId="1" type="noConversion"/>
  </si>
  <si>
    <t>合计</t>
    <phoneticPr fontId="1" type="noConversion"/>
  </si>
  <si>
    <t>此列合计用于数据正确性检测，比如C13的项目实际人数与L12人数相等，则说明项目成员等级分配已完整。</t>
    <phoneticPr fontId="1" type="noConversion"/>
  </si>
  <si>
    <r>
      <rPr>
        <b/>
        <sz val="10"/>
        <color rgb="FFFF0000"/>
        <rFont val="微软雅黑"/>
        <family val="2"/>
        <charset val="134"/>
      </rPr>
      <t>1.项目考核总人数指的是参与本项目研发过程的所有人。如项目结项时，该参与人已离职，那么该成员不参与强制比例，参与考核，考核等级不作要求。</t>
    </r>
    <r>
      <rPr>
        <b/>
        <sz val="10"/>
        <color theme="1"/>
        <rFont val="微软雅黑"/>
        <family val="2"/>
        <charset val="134"/>
      </rPr>
      <t xml:space="preserve">
</t>
    </r>
    <r>
      <rPr>
        <b/>
        <sz val="10"/>
        <color rgb="FFFF0000"/>
        <rFont val="微软雅黑"/>
        <family val="2"/>
        <charset val="134"/>
      </rPr>
      <t>项目实际人数=项目考核总人数-项目经理人数-项目已离职人数</t>
    </r>
    <phoneticPr fontId="1" type="noConversion"/>
  </si>
  <si>
    <t>[95,100]</t>
    <phoneticPr fontId="1" type="noConversion"/>
  </si>
  <si>
    <t>[90,95)</t>
    <phoneticPr fontId="1" type="noConversion"/>
  </si>
  <si>
    <t>[85,90)</t>
    <phoneticPr fontId="1" type="noConversion"/>
  </si>
  <si>
    <t>[80,85)</t>
    <phoneticPr fontId="1" type="noConversion"/>
  </si>
  <si>
    <t>[75,80)</t>
    <phoneticPr fontId="1" type="noConversion"/>
  </si>
  <si>
    <t>[70,75)</t>
    <phoneticPr fontId="1" type="noConversion"/>
  </si>
  <si>
    <t>(0,70)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</si>
</sst>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宋体"/>
      <family val="3"/>
      <charset val="134"/>
      <scheme val="minor"/>
    </font>
    <font>
      <b/>
      <sz val="9"/>
      <name val="微软雅黑"/>
      <family val="2"/>
      <charset val="134"/>
    </font>
    <font>
      <sz val="10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3" fillId="0" borderId="0" xfId="0" applyFont="1" applyAlignment="1">
      <alignment horizontal="center" vertical="center" wrapText="1"/>
    </xf>
    <xf numFmtId="9" fontId="0" fillId="0" borderId="4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0" xfId="0" applyFill="1"/>
    <xf numFmtId="0" fontId="3" fillId="0" borderId="0" xfId="0" applyNumberFormat="1" applyFont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9" fontId="11" fillId="7" borderId="21" xfId="0" applyNumberFormat="1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 wrapText="1"/>
    </xf>
    <xf numFmtId="0" fontId="3" fillId="10" borderId="21" xfId="0" applyFont="1" applyFill="1" applyBorder="1" applyAlignment="1">
      <alignment horizontal="center" vertical="center" wrapText="1"/>
    </xf>
    <xf numFmtId="9" fontId="11" fillId="11" borderId="21" xfId="0" applyNumberFormat="1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 wrapText="1"/>
    </xf>
    <xf numFmtId="9" fontId="11" fillId="12" borderId="21" xfId="0" applyNumberFormat="1" applyFont="1" applyFill="1" applyBorder="1" applyAlignment="1">
      <alignment horizontal="center" vertical="center"/>
    </xf>
    <xf numFmtId="0" fontId="4" fillId="12" borderId="21" xfId="0" applyFont="1" applyFill="1" applyBorder="1" applyAlignment="1">
      <alignment horizontal="center" vertical="center" wrapText="1"/>
    </xf>
    <xf numFmtId="0" fontId="12" fillId="10" borderId="21" xfId="0" applyNumberFormat="1" applyFont="1" applyFill="1" applyBorder="1" applyAlignment="1">
      <alignment horizontal="center" vertical="center"/>
    </xf>
    <xf numFmtId="9" fontId="12" fillId="10" borderId="21" xfId="0" applyNumberFormat="1" applyFont="1" applyFill="1" applyBorder="1" applyAlignment="1">
      <alignment horizontal="center" vertical="center"/>
    </xf>
    <xf numFmtId="9" fontId="12" fillId="10" borderId="21" xfId="0" applyNumberFormat="1" applyFont="1" applyFill="1" applyBorder="1" applyAlignment="1">
      <alignment vertical="center"/>
    </xf>
    <xf numFmtId="0" fontId="12" fillId="4" borderId="21" xfId="0" applyNumberFormat="1" applyFont="1" applyFill="1" applyBorder="1" applyAlignment="1">
      <alignment horizontal="center" vertical="center"/>
    </xf>
    <xf numFmtId="9" fontId="12" fillId="4" borderId="21" xfId="0" applyNumberFormat="1" applyFont="1" applyFill="1" applyBorder="1" applyAlignment="1">
      <alignment horizontal="center" vertical="center"/>
    </xf>
    <xf numFmtId="9" fontId="12" fillId="4" borderId="21" xfId="0" applyNumberFormat="1" applyFont="1" applyFill="1" applyBorder="1" applyAlignment="1">
      <alignment vertical="center"/>
    </xf>
    <xf numFmtId="0" fontId="12" fillId="5" borderId="21" xfId="0" applyNumberFormat="1" applyFont="1" applyFill="1" applyBorder="1" applyAlignment="1">
      <alignment horizontal="center" vertical="center"/>
    </xf>
    <xf numFmtId="9" fontId="12" fillId="5" borderId="21" xfId="0" applyNumberFormat="1" applyFont="1" applyFill="1" applyBorder="1" applyAlignment="1">
      <alignment horizontal="center" vertical="center"/>
    </xf>
    <xf numFmtId="9" fontId="12" fillId="5" borderId="21" xfId="0" applyNumberFormat="1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9" fillId="10" borderId="21" xfId="0" applyNumberFormat="1" applyFont="1" applyFill="1" applyBorder="1" applyAlignment="1">
      <alignment horizontal="center" vertical="center"/>
    </xf>
    <xf numFmtId="0" fontId="9" fillId="4" borderId="21" xfId="0" applyNumberFormat="1" applyFont="1" applyFill="1" applyBorder="1" applyAlignment="1">
      <alignment horizontal="center" vertical="center"/>
    </xf>
    <xf numFmtId="0" fontId="9" fillId="5" borderId="21" xfId="0" applyNumberFormat="1" applyFont="1" applyFill="1" applyBorder="1" applyAlignment="1">
      <alignment horizontal="center" vertical="center"/>
    </xf>
    <xf numFmtId="0" fontId="14" fillId="5" borderId="21" xfId="0" applyNumberFormat="1" applyFont="1" applyFill="1" applyBorder="1" applyAlignment="1">
      <alignment horizontal="center" vertical="center"/>
    </xf>
    <xf numFmtId="9" fontId="3" fillId="11" borderId="21" xfId="0" applyNumberFormat="1" applyFont="1" applyFill="1" applyBorder="1" applyAlignment="1">
      <alignment horizontal="center" vertical="center" wrapText="1"/>
    </xf>
    <xf numFmtId="9" fontId="3" fillId="12" borderId="21" xfId="0" applyNumberFormat="1" applyFont="1" applyFill="1" applyBorder="1" applyAlignment="1">
      <alignment horizontal="center" vertical="center" wrapText="1"/>
    </xf>
    <xf numFmtId="9" fontId="3" fillId="7" borderId="21" xfId="0" applyNumberFormat="1" applyFont="1" applyFill="1" applyBorder="1" applyAlignment="1">
      <alignment horizontal="center" vertical="center" wrapText="1"/>
    </xf>
    <xf numFmtId="0" fontId="3" fillId="14" borderId="21" xfId="0" applyFont="1" applyFill="1" applyBorder="1" applyAlignment="1">
      <alignment horizontal="center" vertical="center" wrapText="1"/>
    </xf>
    <xf numFmtId="0" fontId="3" fillId="14" borderId="21" xfId="0" applyNumberFormat="1" applyFont="1" applyFill="1" applyBorder="1" applyAlignment="1">
      <alignment horizontal="center" vertical="center" wrapText="1"/>
    </xf>
    <xf numFmtId="0" fontId="3" fillId="3" borderId="39" xfId="0" applyFont="1" applyFill="1" applyBorder="1" applyAlignment="1">
      <alignment horizontal="center" vertical="center" wrapText="1"/>
    </xf>
    <xf numFmtId="9" fontId="3" fillId="13" borderId="22" xfId="0" applyNumberFormat="1" applyFont="1" applyFill="1" applyBorder="1" applyAlignment="1">
      <alignment horizontal="center" vertical="center" wrapText="1"/>
    </xf>
    <xf numFmtId="9" fontId="3" fillId="13" borderId="24" xfId="0" applyNumberFormat="1" applyFont="1" applyFill="1" applyBorder="1" applyAlignment="1">
      <alignment horizontal="center" vertical="center" wrapText="1"/>
    </xf>
    <xf numFmtId="0" fontId="3" fillId="14" borderId="21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15" fillId="14" borderId="22" xfId="0" applyFont="1" applyFill="1" applyBorder="1" applyAlignment="1">
      <alignment horizontal="center" vertical="center" wrapText="1"/>
    </xf>
    <xf numFmtId="0" fontId="15" fillId="14" borderId="23" xfId="0" applyFont="1" applyFill="1" applyBorder="1" applyAlignment="1">
      <alignment horizontal="center" vertical="center" wrapText="1"/>
    </xf>
    <xf numFmtId="0" fontId="15" fillId="14" borderId="24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10" fillId="7" borderId="21" xfId="0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center" vertical="center" wrapText="1"/>
    </xf>
    <xf numFmtId="0" fontId="9" fillId="13" borderId="21" xfId="0" applyFont="1" applyFill="1" applyBorder="1" applyAlignment="1">
      <alignment horizontal="center" vertical="center" wrapText="1"/>
    </xf>
    <xf numFmtId="9" fontId="12" fillId="5" borderId="22" xfId="0" applyNumberFormat="1" applyFont="1" applyFill="1" applyBorder="1" applyAlignment="1">
      <alignment horizontal="center" vertical="center"/>
    </xf>
    <xf numFmtId="9" fontId="12" fillId="5" borderId="24" xfId="0" applyNumberFormat="1" applyFont="1" applyFill="1" applyBorder="1" applyAlignment="1">
      <alignment horizontal="center" vertical="center"/>
    </xf>
    <xf numFmtId="0" fontId="3" fillId="12" borderId="29" xfId="0" applyNumberFormat="1" applyFont="1" applyFill="1" applyBorder="1" applyAlignment="1">
      <alignment horizontal="center" vertical="center" wrapText="1"/>
    </xf>
    <xf numFmtId="0" fontId="3" fillId="12" borderId="38" xfId="0" applyNumberFormat="1" applyFont="1" applyFill="1" applyBorder="1" applyAlignment="1">
      <alignment horizontal="center" vertical="center" wrapText="1"/>
    </xf>
    <xf numFmtId="0" fontId="3" fillId="12" borderId="30" xfId="0" applyNumberFormat="1" applyFont="1" applyFill="1" applyBorder="1" applyAlignment="1">
      <alignment horizontal="center" vertical="center" wrapText="1"/>
    </xf>
    <xf numFmtId="0" fontId="3" fillId="7" borderId="29" xfId="0" applyNumberFormat="1" applyFont="1" applyFill="1" applyBorder="1" applyAlignment="1">
      <alignment horizontal="center" vertical="center" wrapText="1"/>
    </xf>
    <xf numFmtId="0" fontId="3" fillId="7" borderId="38" xfId="0" applyNumberFormat="1" applyFont="1" applyFill="1" applyBorder="1" applyAlignment="1">
      <alignment horizontal="center" vertical="center" wrapText="1"/>
    </xf>
    <xf numFmtId="0" fontId="3" fillId="7" borderId="30" xfId="0" applyNumberFormat="1" applyFont="1" applyFill="1" applyBorder="1" applyAlignment="1">
      <alignment horizontal="center" vertical="center" wrapText="1"/>
    </xf>
    <xf numFmtId="9" fontId="3" fillId="9" borderId="22" xfId="0" applyNumberFormat="1" applyFont="1" applyFill="1" applyBorder="1" applyAlignment="1">
      <alignment horizontal="center" vertical="center" wrapText="1"/>
    </xf>
    <xf numFmtId="9" fontId="3" fillId="9" borderId="23" xfId="0" applyNumberFormat="1" applyFont="1" applyFill="1" applyBorder="1" applyAlignment="1">
      <alignment horizontal="center" vertical="center" wrapText="1"/>
    </xf>
    <xf numFmtId="9" fontId="3" fillId="9" borderId="24" xfId="0" applyNumberFormat="1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9" fillId="8" borderId="21" xfId="0" applyFont="1" applyFill="1" applyBorder="1" applyAlignment="1">
      <alignment horizontal="center" vertical="center" wrapText="1"/>
    </xf>
    <xf numFmtId="0" fontId="14" fillId="5" borderId="22" xfId="0" applyNumberFormat="1" applyFont="1" applyFill="1" applyBorder="1" applyAlignment="1">
      <alignment horizontal="center" vertical="center"/>
    </xf>
    <xf numFmtId="0" fontId="14" fillId="5" borderId="24" xfId="0" applyNumberFormat="1" applyFont="1" applyFill="1" applyBorder="1" applyAlignment="1">
      <alignment horizontal="center" vertical="center"/>
    </xf>
    <xf numFmtId="9" fontId="12" fillId="4" borderId="22" xfId="0" applyNumberFormat="1" applyFont="1" applyFill="1" applyBorder="1" applyAlignment="1">
      <alignment horizontal="center" vertical="center"/>
    </xf>
    <xf numFmtId="9" fontId="12" fillId="4" borderId="24" xfId="0" applyNumberFormat="1" applyFont="1" applyFill="1" applyBorder="1" applyAlignment="1">
      <alignment horizontal="center" vertical="center"/>
    </xf>
    <xf numFmtId="0" fontId="9" fillId="4" borderId="22" xfId="0" applyNumberFormat="1" applyFont="1" applyFill="1" applyBorder="1" applyAlignment="1">
      <alignment horizontal="center" vertical="center"/>
    </xf>
    <xf numFmtId="0" fontId="9" fillId="4" borderId="24" xfId="0" applyNumberFormat="1" applyFont="1" applyFill="1" applyBorder="1" applyAlignment="1">
      <alignment horizontal="center" vertical="center"/>
    </xf>
    <xf numFmtId="9" fontId="3" fillId="8" borderId="22" xfId="0" applyNumberFormat="1" applyFont="1" applyFill="1" applyBorder="1" applyAlignment="1">
      <alignment horizontal="center" vertical="center" wrapText="1"/>
    </xf>
    <xf numFmtId="9" fontId="3" fillId="8" borderId="23" xfId="0" applyNumberFormat="1" applyFont="1" applyFill="1" applyBorder="1" applyAlignment="1">
      <alignment horizontal="center" vertical="center" wrapText="1"/>
    </xf>
    <xf numFmtId="9" fontId="3" fillId="8" borderId="24" xfId="0" applyNumberFormat="1" applyFont="1" applyFill="1" applyBorder="1" applyAlignment="1">
      <alignment horizontal="center" vertical="center" wrapText="1"/>
    </xf>
    <xf numFmtId="0" fontId="9" fillId="10" borderId="22" xfId="0" applyNumberFormat="1" applyFont="1" applyFill="1" applyBorder="1" applyAlignment="1">
      <alignment horizontal="center" vertical="center"/>
    </xf>
    <xf numFmtId="0" fontId="9" fillId="10" borderId="24" xfId="0" applyNumberFormat="1" applyFont="1" applyFill="1" applyBorder="1" applyAlignment="1">
      <alignment horizontal="center" vertical="center"/>
    </xf>
    <xf numFmtId="176" fontId="3" fillId="11" borderId="29" xfId="0" applyNumberFormat="1" applyFont="1" applyFill="1" applyBorder="1" applyAlignment="1">
      <alignment horizontal="center" vertical="center" wrapText="1"/>
    </xf>
    <xf numFmtId="176" fontId="3" fillId="11" borderId="38" xfId="0" applyNumberFormat="1" applyFont="1" applyFill="1" applyBorder="1" applyAlignment="1">
      <alignment horizontal="center" vertical="center" wrapText="1"/>
    </xf>
    <xf numFmtId="176" fontId="3" fillId="11" borderId="30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4" fillId="11" borderId="21" xfId="0" applyFont="1" applyFill="1" applyBorder="1" applyAlignment="1">
      <alignment horizontal="center" vertical="center" wrapText="1"/>
    </xf>
    <xf numFmtId="0" fontId="10" fillId="11" borderId="21" xfId="0" applyFont="1" applyFill="1" applyBorder="1" applyAlignment="1">
      <alignment horizontal="center" vertical="center" wrapText="1"/>
    </xf>
    <xf numFmtId="9" fontId="3" fillId="13" borderId="23" xfId="0" applyNumberFormat="1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 wrapText="1"/>
    </xf>
    <xf numFmtId="9" fontId="12" fillId="10" borderId="22" xfId="0" applyNumberFormat="1" applyFont="1" applyFill="1" applyBorder="1" applyAlignment="1">
      <alignment horizontal="center" vertical="center"/>
    </xf>
    <xf numFmtId="9" fontId="12" fillId="10" borderId="24" xfId="0" applyNumberFormat="1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 wrapText="1"/>
    </xf>
    <xf numFmtId="0" fontId="13" fillId="11" borderId="30" xfId="0" applyFont="1" applyFill="1" applyBorder="1" applyAlignment="1">
      <alignment horizontal="center" vertical="center" wrapText="1"/>
    </xf>
    <xf numFmtId="0" fontId="3" fillId="14" borderId="39" xfId="0" applyFont="1" applyFill="1" applyBorder="1" applyAlignment="1">
      <alignment horizontal="center" vertical="center" wrapText="1"/>
    </xf>
    <xf numFmtId="0" fontId="3" fillId="14" borderId="40" xfId="0" applyFont="1" applyFill="1" applyBorder="1" applyAlignment="1">
      <alignment horizontal="center" vertical="center" wrapText="1"/>
    </xf>
    <xf numFmtId="0" fontId="3" fillId="14" borderId="41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 wrapText="1"/>
    </xf>
    <xf numFmtId="0" fontId="4" fillId="3" borderId="38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left" vertical="center" wrapText="1"/>
    </xf>
    <xf numFmtId="0" fontId="2" fillId="0" borderId="21" xfId="0" applyFont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15" fillId="6" borderId="22" xfId="0" applyFont="1" applyFill="1" applyBorder="1" applyAlignment="1">
      <alignment horizontal="center" vertical="center" wrapText="1"/>
    </xf>
    <xf numFmtId="0" fontId="15" fillId="6" borderId="23" xfId="0" applyFont="1" applyFill="1" applyBorder="1" applyAlignment="1">
      <alignment horizontal="center" vertical="center" wrapText="1"/>
    </xf>
    <xf numFmtId="0" fontId="15" fillId="6" borderId="24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9" fontId="0" fillId="0" borderId="18" xfId="0" applyNumberFormat="1" applyFill="1" applyBorder="1" applyAlignment="1">
      <alignment horizontal="center" vertical="center"/>
    </xf>
    <xf numFmtId="9" fontId="0" fillId="0" borderId="19" xfId="0" applyNumberFormat="1" applyFill="1" applyBorder="1" applyAlignment="1">
      <alignment horizontal="center" vertical="center"/>
    </xf>
    <xf numFmtId="9" fontId="0" fillId="0" borderId="20" xfId="0" applyNumberFormat="1" applyFill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34" xfId="0" applyNumberFormat="1" applyBorder="1" applyAlignment="1">
      <alignment horizontal="center" vertical="center"/>
    </xf>
    <xf numFmtId="9" fontId="0" fillId="0" borderId="13" xfId="0" applyNumberFormat="1" applyFill="1" applyBorder="1" applyAlignment="1">
      <alignment horizontal="center" vertical="center"/>
    </xf>
    <xf numFmtId="9" fontId="0" fillId="0" borderId="17" xfId="0" applyNumberFormat="1" applyFill="1" applyBorder="1" applyAlignment="1">
      <alignment horizontal="center" vertical="center"/>
    </xf>
    <xf numFmtId="9" fontId="0" fillId="0" borderId="35" xfId="0" applyNumberFormat="1" applyFill="1" applyBorder="1" applyAlignment="1">
      <alignment horizontal="center" vertical="center"/>
    </xf>
    <xf numFmtId="9" fontId="0" fillId="0" borderId="36" xfId="0" applyNumberForma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showGridLines="0" tabSelected="1" topLeftCell="A4" workbookViewId="0">
      <selection activeCell="F9" sqref="F9:K9"/>
    </sheetView>
  </sheetViews>
  <sheetFormatPr defaultRowHeight="16.5"/>
  <cols>
    <col min="1" max="1" width="11.5" style="1" customWidth="1"/>
    <col min="2" max="2" width="11.75" style="1" customWidth="1"/>
    <col min="3" max="3" width="14" style="1" customWidth="1"/>
    <col min="4" max="4" width="10.625" style="7" customWidth="1"/>
    <col min="5" max="11" width="10.625" style="1" customWidth="1"/>
    <col min="12" max="12" width="21.875" style="1" customWidth="1"/>
    <col min="13" max="16384" width="9" style="1"/>
  </cols>
  <sheetData>
    <row r="1" spans="1:12" ht="42" customHeight="1">
      <c r="A1" s="109" t="s">
        <v>68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20.100000000000001" customHeight="1">
      <c r="A2" s="111" t="s">
        <v>71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2" ht="33.75" customHeight="1">
      <c r="A3" s="115" t="s">
        <v>88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7"/>
    </row>
    <row r="4" spans="1:12" ht="18.75" customHeight="1">
      <c r="A4" s="118" t="s">
        <v>84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7"/>
    </row>
    <row r="5" spans="1:12" ht="20.100000000000001" customHeight="1">
      <c r="A5" s="118" t="s">
        <v>85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7"/>
    </row>
    <row r="6" spans="1:12" ht="33.75" customHeight="1">
      <c r="A6" s="112" t="s">
        <v>82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1:12" ht="19.5" customHeight="1">
      <c r="A7" s="110" t="s">
        <v>57</v>
      </c>
      <c r="B7" s="110" t="s">
        <v>30</v>
      </c>
      <c r="C7" s="110"/>
      <c r="D7" s="119" t="s">
        <v>67</v>
      </c>
      <c r="E7" s="120"/>
      <c r="F7" s="120"/>
      <c r="G7" s="120"/>
      <c r="H7" s="120"/>
      <c r="I7" s="120"/>
      <c r="J7" s="120"/>
      <c r="K7" s="121"/>
      <c r="L7" s="106" t="s">
        <v>86</v>
      </c>
    </row>
    <row r="8" spans="1:12" ht="20.100000000000001" customHeight="1">
      <c r="A8" s="110"/>
      <c r="B8" s="110"/>
      <c r="C8" s="110"/>
      <c r="D8" s="110" t="s">
        <v>5</v>
      </c>
      <c r="E8" s="110"/>
      <c r="F8" s="8" t="s">
        <v>6</v>
      </c>
      <c r="G8" s="8" t="s">
        <v>7</v>
      </c>
      <c r="H8" s="8" t="s">
        <v>8</v>
      </c>
      <c r="I8" s="8" t="s">
        <v>9</v>
      </c>
      <c r="J8" s="8" t="s">
        <v>10</v>
      </c>
      <c r="K8" s="8" t="s">
        <v>11</v>
      </c>
      <c r="L8" s="107"/>
    </row>
    <row r="9" spans="1:12" ht="20.100000000000001" customHeight="1">
      <c r="A9" s="110"/>
      <c r="B9" s="110"/>
      <c r="C9" s="110"/>
      <c r="D9" s="146" t="s">
        <v>89</v>
      </c>
      <c r="E9" s="147"/>
      <c r="F9" s="47" t="s">
        <v>90</v>
      </c>
      <c r="G9" s="47" t="s">
        <v>91</v>
      </c>
      <c r="H9" s="47" t="s">
        <v>92</v>
      </c>
      <c r="I9" s="47" t="s">
        <v>93</v>
      </c>
      <c r="J9" s="47" t="s">
        <v>94</v>
      </c>
      <c r="K9" s="47" t="s">
        <v>95</v>
      </c>
      <c r="L9" s="108" t="s">
        <v>87</v>
      </c>
    </row>
    <row r="10" spans="1:12" ht="30" customHeight="1">
      <c r="A10" s="110"/>
      <c r="B10" s="110"/>
      <c r="C10" s="110"/>
      <c r="D10" s="122" t="s">
        <v>58</v>
      </c>
      <c r="E10" s="123"/>
      <c r="F10" s="9" t="s">
        <v>12</v>
      </c>
      <c r="G10" s="9" t="s">
        <v>13</v>
      </c>
      <c r="H10" s="9" t="s">
        <v>14</v>
      </c>
      <c r="I10" s="9" t="s">
        <v>15</v>
      </c>
      <c r="J10" s="9" t="s">
        <v>19</v>
      </c>
      <c r="K10" s="9" t="s">
        <v>16</v>
      </c>
      <c r="L10" s="108"/>
    </row>
    <row r="11" spans="1:12" ht="20.100000000000001" customHeight="1">
      <c r="A11" s="110"/>
      <c r="B11" s="110"/>
      <c r="C11" s="110"/>
      <c r="D11" s="122">
        <v>1.2</v>
      </c>
      <c r="E11" s="123"/>
      <c r="F11" s="9">
        <v>1</v>
      </c>
      <c r="G11" s="9">
        <v>0.8</v>
      </c>
      <c r="H11" s="9">
        <v>0.7</v>
      </c>
      <c r="I11" s="9">
        <v>0.5</v>
      </c>
      <c r="J11" s="9">
        <v>0.3</v>
      </c>
      <c r="K11" s="9">
        <v>0</v>
      </c>
      <c r="L11" s="108"/>
    </row>
    <row r="12" spans="1:12" ht="20.100000000000001" customHeight="1">
      <c r="A12" s="94" t="s">
        <v>72</v>
      </c>
      <c r="B12" s="95" t="s">
        <v>17</v>
      </c>
      <c r="C12" s="95"/>
      <c r="D12" s="73" t="s">
        <v>42</v>
      </c>
      <c r="E12" s="73"/>
      <c r="F12" s="73" t="s">
        <v>54</v>
      </c>
      <c r="G12" s="73"/>
      <c r="H12" s="73"/>
      <c r="I12" s="73" t="s">
        <v>55</v>
      </c>
      <c r="J12" s="73"/>
      <c r="K12" s="73"/>
      <c r="L12" s="85">
        <f>SUM(D15:K15)</f>
        <v>5</v>
      </c>
    </row>
    <row r="13" spans="1:12" ht="21.95" customHeight="1">
      <c r="A13" s="94"/>
      <c r="B13" s="101" t="s">
        <v>74</v>
      </c>
      <c r="C13" s="10">
        <v>5</v>
      </c>
      <c r="D13" s="23" t="s">
        <v>56</v>
      </c>
      <c r="E13" s="24" t="s">
        <v>52</v>
      </c>
      <c r="F13" s="99" t="s">
        <v>51</v>
      </c>
      <c r="G13" s="100"/>
      <c r="H13" s="24" t="s">
        <v>52</v>
      </c>
      <c r="I13" s="99" t="s">
        <v>51</v>
      </c>
      <c r="J13" s="100"/>
      <c r="K13" s="25" t="s">
        <v>52</v>
      </c>
      <c r="L13" s="86"/>
    </row>
    <row r="14" spans="1:12" ht="21.95" customHeight="1">
      <c r="A14" s="94"/>
      <c r="B14" s="102"/>
      <c r="C14" s="19" t="s">
        <v>53</v>
      </c>
      <c r="D14" s="38">
        <v>0</v>
      </c>
      <c r="E14" s="38">
        <f>ROUND(C13*0.15,0)</f>
        <v>1</v>
      </c>
      <c r="F14" s="83">
        <f>ROUND(C13*0.8,0)</f>
        <v>4</v>
      </c>
      <c r="G14" s="84"/>
      <c r="H14" s="38">
        <f>ROUND(C13*0.95,0)</f>
        <v>5</v>
      </c>
      <c r="I14" s="83">
        <f>ROUND(C13*0.05,0)</f>
        <v>0</v>
      </c>
      <c r="J14" s="84"/>
      <c r="K14" s="18">
        <f>ROUND(C13*0.2,0)</f>
        <v>1</v>
      </c>
      <c r="L14" s="86"/>
    </row>
    <row r="15" spans="1:12" ht="20.100000000000001" customHeight="1">
      <c r="A15" s="94"/>
      <c r="B15" s="94" t="s">
        <v>18</v>
      </c>
      <c r="C15" s="20" t="s">
        <v>31</v>
      </c>
      <c r="D15" s="71">
        <v>0</v>
      </c>
      <c r="E15" s="72"/>
      <c r="F15" s="11">
        <v>4</v>
      </c>
      <c r="G15" s="11"/>
      <c r="H15" s="11"/>
      <c r="I15" s="11">
        <v>1</v>
      </c>
      <c r="J15" s="11"/>
      <c r="K15" s="11"/>
      <c r="L15" s="87"/>
    </row>
    <row r="16" spans="1:12" ht="20.100000000000001" customHeight="1">
      <c r="A16" s="94"/>
      <c r="B16" s="94"/>
      <c r="C16" s="20" t="s">
        <v>0</v>
      </c>
      <c r="D16" s="80">
        <f>D15/$C$13</f>
        <v>0</v>
      </c>
      <c r="E16" s="82"/>
      <c r="F16" s="80">
        <f>SUM(F15:H15)/$C$13</f>
        <v>0.8</v>
      </c>
      <c r="G16" s="81"/>
      <c r="H16" s="82"/>
      <c r="I16" s="80">
        <f>SUM(I15:K15)/$C$13</f>
        <v>0.2</v>
      </c>
      <c r="J16" s="81"/>
      <c r="K16" s="82"/>
      <c r="L16" s="42">
        <f>SUM(D16:K16)</f>
        <v>1</v>
      </c>
    </row>
    <row r="17" spans="1:12" ht="20.100000000000001" customHeight="1">
      <c r="A17" s="55" t="s">
        <v>59</v>
      </c>
      <c r="B17" s="97" t="s">
        <v>17</v>
      </c>
      <c r="C17" s="97"/>
      <c r="D17" s="51" t="s">
        <v>60</v>
      </c>
      <c r="E17" s="51"/>
      <c r="F17" s="51" t="s">
        <v>61</v>
      </c>
      <c r="G17" s="51"/>
      <c r="H17" s="51"/>
      <c r="I17" s="51" t="s">
        <v>63</v>
      </c>
      <c r="J17" s="51"/>
      <c r="K17" s="51"/>
      <c r="L17" s="62">
        <f>SUM(D20:K20)</f>
        <v>9</v>
      </c>
    </row>
    <row r="18" spans="1:12" ht="21.95" customHeight="1">
      <c r="A18" s="55"/>
      <c r="B18" s="98" t="s">
        <v>73</v>
      </c>
      <c r="C18" s="10">
        <v>10</v>
      </c>
      <c r="D18" s="26" t="s">
        <v>56</v>
      </c>
      <c r="E18" s="27" t="s">
        <v>52</v>
      </c>
      <c r="F18" s="76" t="s">
        <v>62</v>
      </c>
      <c r="G18" s="77"/>
      <c r="H18" s="27" t="s">
        <v>52</v>
      </c>
      <c r="I18" s="76" t="s">
        <v>51</v>
      </c>
      <c r="J18" s="77"/>
      <c r="K18" s="28" t="s">
        <v>52</v>
      </c>
      <c r="L18" s="63"/>
    </row>
    <row r="19" spans="1:12" ht="21.95" customHeight="1">
      <c r="A19" s="55"/>
      <c r="B19" s="98"/>
      <c r="C19" s="21" t="s">
        <v>53</v>
      </c>
      <c r="D19" s="39">
        <v>0</v>
      </c>
      <c r="E19" s="39">
        <f>ROUND(C18*0.1,0)</f>
        <v>1</v>
      </c>
      <c r="F19" s="78">
        <f>ROUND(C18*0.8,0)</f>
        <v>8</v>
      </c>
      <c r="G19" s="79"/>
      <c r="H19" s="39">
        <f>ROUND(C18*0.9,0)</f>
        <v>9</v>
      </c>
      <c r="I19" s="78">
        <f>ROUND(C18*0.1,0)</f>
        <v>1</v>
      </c>
      <c r="J19" s="79"/>
      <c r="K19" s="12">
        <f>ROUND(C18*0.2,0)</f>
        <v>2</v>
      </c>
      <c r="L19" s="63"/>
    </row>
    <row r="20" spans="1:12" ht="20.100000000000001" customHeight="1">
      <c r="A20" s="55"/>
      <c r="B20" s="55" t="s">
        <v>18</v>
      </c>
      <c r="C20" s="22" t="s">
        <v>31</v>
      </c>
      <c r="D20" s="71">
        <v>1</v>
      </c>
      <c r="E20" s="72"/>
      <c r="F20" s="11">
        <v>4</v>
      </c>
      <c r="G20" s="11">
        <v>4</v>
      </c>
      <c r="H20" s="11"/>
      <c r="I20" s="11"/>
      <c r="J20" s="11"/>
      <c r="K20" s="11"/>
      <c r="L20" s="64"/>
    </row>
    <row r="21" spans="1:12" ht="20.100000000000001" customHeight="1">
      <c r="A21" s="55"/>
      <c r="B21" s="55"/>
      <c r="C21" s="22" t="s">
        <v>0</v>
      </c>
      <c r="D21" s="68">
        <f>D20/$C$18</f>
        <v>0.1</v>
      </c>
      <c r="E21" s="70"/>
      <c r="F21" s="68">
        <f>SUM(F20:H20)/$C$18</f>
        <v>0.8</v>
      </c>
      <c r="G21" s="69"/>
      <c r="H21" s="70"/>
      <c r="I21" s="68">
        <f>SUM(I20:K20)/$C$18</f>
        <v>0</v>
      </c>
      <c r="J21" s="69"/>
      <c r="K21" s="70"/>
      <c r="L21" s="43">
        <f>SUM(D21:K21)</f>
        <v>0.9</v>
      </c>
    </row>
    <row r="22" spans="1:12" ht="20.100000000000001" customHeight="1">
      <c r="A22" s="56" t="s">
        <v>70</v>
      </c>
      <c r="B22" s="57" t="s">
        <v>17</v>
      </c>
      <c r="C22" s="57"/>
      <c r="D22" s="59" t="s">
        <v>64</v>
      </c>
      <c r="E22" s="59"/>
      <c r="F22" s="59" t="s">
        <v>65</v>
      </c>
      <c r="G22" s="59"/>
      <c r="H22" s="59"/>
      <c r="I22" s="59" t="s">
        <v>66</v>
      </c>
      <c r="J22" s="59"/>
      <c r="K22" s="59"/>
      <c r="L22" s="65">
        <f>SUM(D25:K25)</f>
        <v>5</v>
      </c>
    </row>
    <row r="23" spans="1:12" ht="21.95" customHeight="1">
      <c r="A23" s="56"/>
      <c r="B23" s="58" t="s">
        <v>73</v>
      </c>
      <c r="C23" s="10">
        <v>5</v>
      </c>
      <c r="D23" s="29" t="s">
        <v>56</v>
      </c>
      <c r="E23" s="30" t="s">
        <v>52</v>
      </c>
      <c r="F23" s="60" t="s">
        <v>62</v>
      </c>
      <c r="G23" s="61"/>
      <c r="H23" s="30" t="s">
        <v>52</v>
      </c>
      <c r="I23" s="60" t="s">
        <v>51</v>
      </c>
      <c r="J23" s="61"/>
      <c r="K23" s="31" t="s">
        <v>52</v>
      </c>
      <c r="L23" s="66"/>
    </row>
    <row r="24" spans="1:12" ht="21.95" customHeight="1">
      <c r="A24" s="56"/>
      <c r="B24" s="58"/>
      <c r="C24" s="16" t="s">
        <v>53</v>
      </c>
      <c r="D24" s="40">
        <v>0</v>
      </c>
      <c r="E24" s="41">
        <f>ROUND(C23*0.05,0)</f>
        <v>0</v>
      </c>
      <c r="F24" s="74">
        <f>ROUND(C23*0.8,0)</f>
        <v>4</v>
      </c>
      <c r="G24" s="75"/>
      <c r="H24" s="41">
        <f>ROUND(C23*0.85,0)</f>
        <v>4</v>
      </c>
      <c r="I24" s="74">
        <f>ROUND(C23*0.15,0)</f>
        <v>1</v>
      </c>
      <c r="J24" s="75"/>
      <c r="K24" s="13">
        <f>ROUND(C23*0.2,1)</f>
        <v>1</v>
      </c>
      <c r="L24" s="66"/>
    </row>
    <row r="25" spans="1:12" ht="20.100000000000001" customHeight="1">
      <c r="A25" s="56"/>
      <c r="B25" s="56" t="s">
        <v>18</v>
      </c>
      <c r="C25" s="17" t="s">
        <v>31</v>
      </c>
      <c r="D25" s="71">
        <v>0</v>
      </c>
      <c r="E25" s="72"/>
      <c r="F25" s="11">
        <v>4</v>
      </c>
      <c r="G25" s="11"/>
      <c r="H25" s="11"/>
      <c r="I25" s="11">
        <v>1</v>
      </c>
      <c r="J25" s="11"/>
      <c r="K25" s="11"/>
      <c r="L25" s="67"/>
    </row>
    <row r="26" spans="1:12" ht="20.100000000000001" customHeight="1">
      <c r="A26" s="56"/>
      <c r="B26" s="56"/>
      <c r="C26" s="17" t="s">
        <v>0</v>
      </c>
      <c r="D26" s="48">
        <f>D25/$C$23</f>
        <v>0</v>
      </c>
      <c r="E26" s="49"/>
      <c r="F26" s="48">
        <f>SUM(F25:H25)/$C$23</f>
        <v>0.8</v>
      </c>
      <c r="G26" s="96"/>
      <c r="H26" s="49"/>
      <c r="I26" s="48">
        <f>SUM(I25:K25)/$C$23</f>
        <v>0.2</v>
      </c>
      <c r="J26" s="96"/>
      <c r="K26" s="49"/>
      <c r="L26" s="44">
        <f>SUM(D26:K26)</f>
        <v>1</v>
      </c>
    </row>
    <row r="27" spans="1:12" ht="33" customHeight="1">
      <c r="A27" s="52" t="s">
        <v>83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4"/>
    </row>
    <row r="28" spans="1:12">
      <c r="A28" s="50" t="s">
        <v>79</v>
      </c>
      <c r="B28" s="50"/>
      <c r="C28" s="50"/>
      <c r="D28" s="45" t="s">
        <v>78</v>
      </c>
      <c r="E28" s="45" t="s">
        <v>76</v>
      </c>
      <c r="F28" s="45" t="s">
        <v>77</v>
      </c>
      <c r="G28" s="50" t="s">
        <v>81</v>
      </c>
      <c r="H28" s="50"/>
      <c r="I28" s="50"/>
      <c r="J28" s="50"/>
      <c r="K28" s="50"/>
      <c r="L28" s="50"/>
    </row>
    <row r="29" spans="1:12">
      <c r="A29" s="103" t="s">
        <v>80</v>
      </c>
      <c r="B29" s="104"/>
      <c r="C29" s="105"/>
      <c r="D29" s="46">
        <v>1</v>
      </c>
      <c r="E29" s="11">
        <v>2</v>
      </c>
      <c r="F29" s="45">
        <v>1</v>
      </c>
      <c r="G29" s="50"/>
      <c r="H29" s="50"/>
      <c r="I29" s="50"/>
      <c r="J29" s="50"/>
      <c r="K29" s="50"/>
      <c r="L29" s="50"/>
    </row>
    <row r="32" spans="1:12" ht="78.75" customHeight="1">
      <c r="A32" s="88" t="s">
        <v>75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90"/>
    </row>
    <row r="33" spans="1:12">
      <c r="A33" s="91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3"/>
    </row>
  </sheetData>
  <mergeCells count="68">
    <mergeCell ref="A29:C29"/>
    <mergeCell ref="L7:L8"/>
    <mergeCell ref="L9:L11"/>
    <mergeCell ref="A1:L1"/>
    <mergeCell ref="B7:C11"/>
    <mergeCell ref="A7:A11"/>
    <mergeCell ref="A2:L2"/>
    <mergeCell ref="A6:L6"/>
    <mergeCell ref="D8:E8"/>
    <mergeCell ref="D9:E9"/>
    <mergeCell ref="A3:L3"/>
    <mergeCell ref="A4:L4"/>
    <mergeCell ref="A5:L5"/>
    <mergeCell ref="D7:K7"/>
    <mergeCell ref="D10:E10"/>
    <mergeCell ref="D11:E11"/>
    <mergeCell ref="B13:B14"/>
    <mergeCell ref="F13:G13"/>
    <mergeCell ref="D15:E15"/>
    <mergeCell ref="D16:E16"/>
    <mergeCell ref="B15:B16"/>
    <mergeCell ref="F14:G14"/>
    <mergeCell ref="F16:H16"/>
    <mergeCell ref="L12:L15"/>
    <mergeCell ref="A32:L33"/>
    <mergeCell ref="A12:A16"/>
    <mergeCell ref="B12:C12"/>
    <mergeCell ref="B20:B21"/>
    <mergeCell ref="D20:E20"/>
    <mergeCell ref="D21:E21"/>
    <mergeCell ref="F26:H26"/>
    <mergeCell ref="B17:C17"/>
    <mergeCell ref="B18:B19"/>
    <mergeCell ref="F21:H21"/>
    <mergeCell ref="I26:K26"/>
    <mergeCell ref="F22:H22"/>
    <mergeCell ref="D12:E12"/>
    <mergeCell ref="I13:J13"/>
    <mergeCell ref="F12:H12"/>
    <mergeCell ref="I12:K12"/>
    <mergeCell ref="F24:G24"/>
    <mergeCell ref="I24:J24"/>
    <mergeCell ref="I22:K22"/>
    <mergeCell ref="I23:J23"/>
    <mergeCell ref="F18:G18"/>
    <mergeCell ref="F19:G19"/>
    <mergeCell ref="I18:J18"/>
    <mergeCell ref="I19:J19"/>
    <mergeCell ref="I16:K16"/>
    <mergeCell ref="I14:J14"/>
    <mergeCell ref="I17:K17"/>
    <mergeCell ref="F17:H17"/>
    <mergeCell ref="D26:E26"/>
    <mergeCell ref="G28:L29"/>
    <mergeCell ref="D17:E17"/>
    <mergeCell ref="A27:L27"/>
    <mergeCell ref="A17:A21"/>
    <mergeCell ref="A22:A26"/>
    <mergeCell ref="B22:C22"/>
    <mergeCell ref="B23:B24"/>
    <mergeCell ref="B25:B26"/>
    <mergeCell ref="D22:E22"/>
    <mergeCell ref="F23:G23"/>
    <mergeCell ref="L17:L20"/>
    <mergeCell ref="L22:L25"/>
    <mergeCell ref="I21:K21"/>
    <mergeCell ref="D25:E25"/>
    <mergeCell ref="A28:C28"/>
  </mergeCells>
  <phoneticPr fontId="1" type="noConversion"/>
  <dataValidations count="1">
    <dataValidation type="whole" operator="greaterThan" allowBlank="1" showInputMessage="1" showErrorMessage="1" sqref="C13 C18 C23">
      <formula1>4</formula1>
    </dataValidation>
  </dataValidations>
  <pageMargins left="0.7" right="0.7" top="0.75" bottom="0.75" header="0.3" footer="0.3"/>
  <pageSetup paperSize="9" orientation="portrait" r:id="rId1"/>
  <ignoredErrors>
    <ignoredError sqref="F16 I16 I21 F21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showGridLines="0" workbookViewId="0">
      <selection activeCell="B4" sqref="B4:H4"/>
    </sheetView>
  </sheetViews>
  <sheetFormatPr defaultRowHeight="13.5"/>
  <cols>
    <col min="1" max="1" width="15.75" customWidth="1"/>
    <col min="5" max="5" width="9.875" customWidth="1"/>
    <col min="7" max="7" width="14.75" style="6" customWidth="1"/>
    <col min="8" max="8" width="11.75" style="6" customWidth="1"/>
  </cols>
  <sheetData>
    <row r="1" spans="1:8" ht="24.95" customHeight="1">
      <c r="A1" s="134" t="s">
        <v>69</v>
      </c>
      <c r="B1" s="135"/>
      <c r="C1" s="135"/>
      <c r="D1" s="135"/>
      <c r="E1" s="135"/>
      <c r="F1" s="135"/>
      <c r="G1" s="135"/>
      <c r="H1" s="136"/>
    </row>
    <row r="2" spans="1:8" ht="24.95" customHeight="1">
      <c r="A2" s="137" t="s">
        <v>34</v>
      </c>
      <c r="B2" s="140" t="s">
        <v>4</v>
      </c>
      <c r="C2" s="140"/>
      <c r="D2" s="140"/>
      <c r="E2" s="140"/>
      <c r="F2" s="140"/>
      <c r="G2" s="140"/>
      <c r="H2" s="141"/>
    </row>
    <row r="3" spans="1:8" ht="24.95" customHeight="1">
      <c r="A3" s="138"/>
      <c r="B3" s="32" t="s">
        <v>1</v>
      </c>
      <c r="C3" s="32" t="s">
        <v>2</v>
      </c>
      <c r="D3" s="32" t="s">
        <v>7</v>
      </c>
      <c r="E3" s="32" t="s">
        <v>3</v>
      </c>
      <c r="F3" s="32" t="s">
        <v>20</v>
      </c>
      <c r="G3" s="32" t="s">
        <v>21</v>
      </c>
      <c r="H3" s="33" t="s">
        <v>22</v>
      </c>
    </row>
    <row r="4" spans="1:8" ht="24.95" customHeight="1">
      <c r="A4" s="138"/>
      <c r="B4" s="34" t="s">
        <v>32</v>
      </c>
      <c r="C4" s="34" t="s">
        <v>33</v>
      </c>
      <c r="D4" s="34" t="s">
        <v>35</v>
      </c>
      <c r="E4" s="34" t="s">
        <v>36</v>
      </c>
      <c r="F4" s="34" t="s">
        <v>37</v>
      </c>
      <c r="G4" s="34" t="s">
        <v>38</v>
      </c>
      <c r="H4" s="35" t="s">
        <v>39</v>
      </c>
    </row>
    <row r="5" spans="1:8" ht="24.95" customHeight="1">
      <c r="A5" s="138"/>
      <c r="B5" s="34" t="s">
        <v>23</v>
      </c>
      <c r="C5" s="34" t="s">
        <v>24</v>
      </c>
      <c r="D5" s="34" t="s">
        <v>25</v>
      </c>
      <c r="E5" s="34" t="s">
        <v>26</v>
      </c>
      <c r="F5" s="34" t="s">
        <v>27</v>
      </c>
      <c r="G5" s="34" t="s">
        <v>28</v>
      </c>
      <c r="H5" s="35" t="s">
        <v>29</v>
      </c>
    </row>
    <row r="6" spans="1:8" ht="24.95" customHeight="1">
      <c r="A6" s="139"/>
      <c r="B6" s="36">
        <v>1.2</v>
      </c>
      <c r="C6" s="36">
        <v>1</v>
      </c>
      <c r="D6" s="36">
        <v>0.8</v>
      </c>
      <c r="E6" s="36">
        <v>0.7</v>
      </c>
      <c r="F6" s="36">
        <v>0.5</v>
      </c>
      <c r="G6" s="36">
        <v>0.3</v>
      </c>
      <c r="H6" s="37">
        <v>0</v>
      </c>
    </row>
    <row r="7" spans="1:8" ht="24.95" customHeight="1">
      <c r="A7" s="4" t="s">
        <v>40</v>
      </c>
      <c r="B7" s="5" t="s">
        <v>42</v>
      </c>
      <c r="C7" s="127" t="s">
        <v>45</v>
      </c>
      <c r="D7" s="128"/>
      <c r="E7" s="142"/>
      <c r="F7" s="127" t="s">
        <v>48</v>
      </c>
      <c r="G7" s="128"/>
      <c r="H7" s="129"/>
    </row>
    <row r="8" spans="1:8" ht="24.95" customHeight="1">
      <c r="A8" s="14" t="s">
        <v>41</v>
      </c>
      <c r="B8" s="2" t="s">
        <v>43</v>
      </c>
      <c r="C8" s="143" t="s">
        <v>46</v>
      </c>
      <c r="D8" s="144"/>
      <c r="E8" s="145"/>
      <c r="F8" s="130" t="s">
        <v>49</v>
      </c>
      <c r="G8" s="131"/>
      <c r="H8" s="132"/>
    </row>
    <row r="9" spans="1:8" ht="24.95" customHeight="1">
      <c r="A9" s="15" t="s">
        <v>22</v>
      </c>
      <c r="B9" s="3" t="s">
        <v>44</v>
      </c>
      <c r="C9" s="124" t="s">
        <v>47</v>
      </c>
      <c r="D9" s="125"/>
      <c r="E9" s="126"/>
      <c r="F9" s="124" t="s">
        <v>50</v>
      </c>
      <c r="G9" s="125"/>
      <c r="H9" s="133"/>
    </row>
  </sheetData>
  <mergeCells count="9">
    <mergeCell ref="C9:E9"/>
    <mergeCell ref="F7:H7"/>
    <mergeCell ref="F8:H8"/>
    <mergeCell ref="F9:H9"/>
    <mergeCell ref="A1:H1"/>
    <mergeCell ref="A2:A6"/>
    <mergeCell ref="B2:H2"/>
    <mergeCell ref="C7:E7"/>
    <mergeCell ref="C8:E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项目绩效量尺测评</vt:lpstr>
      <vt:lpstr>标准量尺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2017-05-25T08:02:58Z</dcterms:modified>
</cp:coreProperties>
</file>