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75" windowWidth="14760" windowHeight="9780" tabRatio="834" activeTab="2"/>
  </bookViews>
  <sheets>
    <sheet name="成本业绩统计" sheetId="9" r:id="rId1"/>
    <sheet name="数据分布" sheetId="14" state="hidden" r:id="rId2"/>
    <sheet name="研发体系2018年产品规划" sheetId="2" r:id="rId3"/>
    <sheet name="评价线" sheetId="6" r:id="rId4"/>
    <sheet name="智慧教育" sheetId="7" r:id="rId5"/>
    <sheet name="金融" sheetId="8" state="hidden" r:id="rId6"/>
    <sheet name="经管" sheetId="13" state="hidden" r:id="rId7"/>
    <sheet name="VR特色产品线" sheetId="10" r:id="rId8"/>
    <sheet name="资源线" sheetId="11" r:id="rId9"/>
    <sheet name="公共技术产品线" sheetId="12" r:id="rId10"/>
    <sheet name="金融事业部(实训)" sheetId="16" r:id="rId11"/>
    <sheet name="经管事业部（实训）" sheetId="17" r:id="rId12"/>
    <sheet name="待确认" sheetId="18" r:id="rId13"/>
  </sheets>
  <definedNames>
    <definedName name="_xlnm._FilterDatabase" localSheetId="12" hidden="1">待确认!$A$1:$Z$27</definedName>
    <definedName name="_xlnm._FilterDatabase" localSheetId="5" hidden="1">金融!$A$1:$M$19</definedName>
    <definedName name="_xlnm._FilterDatabase" localSheetId="6" hidden="1">经管!$F$1:$N$33</definedName>
    <definedName name="_xlnm._FilterDatabase" localSheetId="2" hidden="1">研发体系2018年产品规划!$A$1:$Z$69</definedName>
  </definedNames>
  <calcPr calcId="145621" concurrentCalc="0"/>
</workbook>
</file>

<file path=xl/calcChain.xml><?xml version="1.0" encoding="utf-8"?>
<calcChain xmlns="http://schemas.openxmlformats.org/spreadsheetml/2006/main">
  <c r="Y26" i="2" l="1"/>
  <c r="X26" i="2"/>
  <c r="W26" i="2"/>
  <c r="V26" i="2"/>
  <c r="Y24" i="2"/>
  <c r="X24" i="2"/>
  <c r="W24" i="2"/>
  <c r="V24" i="2"/>
  <c r="Y23" i="2"/>
  <c r="X23" i="2"/>
  <c r="W23" i="2"/>
  <c r="V23" i="2"/>
  <c r="Y20" i="2"/>
  <c r="X20" i="2"/>
  <c r="W20" i="2"/>
  <c r="V20" i="2"/>
  <c r="Y19" i="2"/>
  <c r="X19" i="2"/>
  <c r="W19" i="2"/>
  <c r="V19" i="2"/>
  <c r="Y18" i="2"/>
  <c r="X18" i="2"/>
  <c r="W18" i="2"/>
  <c r="V18" i="2"/>
  <c r="Y17" i="2"/>
  <c r="X17" i="2"/>
  <c r="W17" i="2"/>
  <c r="V17" i="2"/>
  <c r="V13" i="7"/>
  <c r="W13" i="7"/>
  <c r="X13" i="7"/>
  <c r="Y13" i="7"/>
  <c r="V14" i="7"/>
  <c r="W14" i="7"/>
  <c r="X14" i="7"/>
  <c r="Y14" i="7"/>
  <c r="V15" i="7"/>
  <c r="W15" i="7"/>
  <c r="X15" i="7"/>
  <c r="Y15" i="7"/>
  <c r="V16" i="7"/>
  <c r="W16" i="7"/>
  <c r="X16" i="7"/>
  <c r="Y16" i="7"/>
  <c r="V19" i="7"/>
  <c r="W19" i="7"/>
  <c r="X19" i="7"/>
  <c r="Y19" i="7"/>
  <c r="V20" i="7"/>
  <c r="W20" i="7"/>
  <c r="X20" i="7"/>
  <c r="Y20" i="7"/>
  <c r="V22" i="7"/>
  <c r="W22" i="7"/>
  <c r="X22" i="7"/>
  <c r="Y22" i="7"/>
  <c r="E46" i="9"/>
  <c r="C46" i="9"/>
  <c r="G46" i="9"/>
  <c r="E47" i="9"/>
  <c r="C47" i="9"/>
  <c r="G47" i="9"/>
  <c r="E48" i="9"/>
  <c r="C48" i="9"/>
  <c r="G48" i="9"/>
  <c r="E49" i="9"/>
  <c r="C49" i="9"/>
  <c r="G49" i="9"/>
  <c r="E50" i="9"/>
  <c r="C50" i="9"/>
  <c r="G50" i="9"/>
  <c r="E45" i="9"/>
  <c r="C45" i="9"/>
  <c r="G45" i="9"/>
  <c r="G51" i="9"/>
  <c r="C15" i="9"/>
  <c r="G4" i="9"/>
  <c r="D35" i="9"/>
  <c r="F35" i="9"/>
  <c r="D36" i="9"/>
  <c r="F36" i="9"/>
  <c r="D37" i="9"/>
  <c r="F37" i="9"/>
  <c r="D38" i="9"/>
  <c r="F38" i="9"/>
  <c r="F39" i="9"/>
  <c r="D39" i="9"/>
  <c r="D27" i="9"/>
  <c r="D28" i="9"/>
  <c r="D29" i="9"/>
  <c r="D26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D15" i="9"/>
  <c r="D16" i="9"/>
  <c r="D17" i="9"/>
  <c r="D18" i="9"/>
  <c r="D19" i="9"/>
  <c r="D20" i="9"/>
  <c r="C16" i="9"/>
  <c r="C17" i="9"/>
  <c r="C18" i="9"/>
  <c r="C19" i="9"/>
  <c r="C20" i="9"/>
  <c r="E51" i="9"/>
  <c r="C51" i="9"/>
  <c r="D30" i="9"/>
  <c r="D21" i="9"/>
  <c r="F21" i="9"/>
  <c r="E21" i="9"/>
  <c r="G21" i="9"/>
  <c r="C21" i="9"/>
  <c r="R13" i="8"/>
  <c r="R12" i="8"/>
  <c r="F27" i="9"/>
  <c r="F28" i="9"/>
  <c r="F29" i="9"/>
  <c r="F26" i="9"/>
  <c r="F30" i="9"/>
  <c r="H6" i="14"/>
  <c r="I6" i="14"/>
  <c r="J6" i="14"/>
  <c r="H7" i="14"/>
  <c r="I7" i="14"/>
  <c r="J7" i="14"/>
  <c r="H8" i="14"/>
  <c r="I8" i="14"/>
  <c r="J8" i="14"/>
  <c r="H9" i="14"/>
  <c r="I9" i="14"/>
  <c r="J9" i="14"/>
  <c r="J5" i="14"/>
  <c r="I5" i="14"/>
  <c r="H5" i="14"/>
  <c r="G5" i="14"/>
  <c r="G6" i="14"/>
  <c r="G7" i="14"/>
  <c r="G8" i="14"/>
  <c r="G9" i="14"/>
  <c r="F6" i="14"/>
  <c r="F7" i="14"/>
  <c r="F8" i="14"/>
  <c r="F10" i="14"/>
  <c r="F9" i="14"/>
  <c r="F5" i="14"/>
  <c r="E6" i="14"/>
  <c r="E7" i="14"/>
  <c r="E8" i="14"/>
  <c r="E10" i="14"/>
  <c r="E9" i="14"/>
  <c r="E5" i="14"/>
  <c r="D6" i="14"/>
  <c r="D7" i="14"/>
  <c r="D8" i="14"/>
  <c r="D10" i="14"/>
  <c r="D9" i="14"/>
  <c r="D5" i="14"/>
  <c r="J10" i="14"/>
  <c r="I10" i="14"/>
  <c r="H10" i="14"/>
  <c r="G10" i="14"/>
  <c r="G5" i="9"/>
  <c r="G6" i="9"/>
  <c r="G7" i="9"/>
  <c r="G8" i="9"/>
  <c r="G9" i="9"/>
  <c r="E4" i="9"/>
  <c r="E5" i="9"/>
  <c r="E6" i="9"/>
  <c r="E7" i="9"/>
  <c r="E8" i="9"/>
  <c r="E9" i="9"/>
  <c r="C10" i="9"/>
  <c r="E10" i="9"/>
  <c r="G10" i="9"/>
</calcChain>
</file>

<file path=xl/comments1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4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5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6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7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8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comments9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产品编码由研发管理中心统一分配</t>
        </r>
      </text>
    </comment>
  </commentList>
</comments>
</file>

<file path=xl/sharedStrings.xml><?xml version="1.0" encoding="utf-8"?>
<sst xmlns="http://schemas.openxmlformats.org/spreadsheetml/2006/main" count="3908" uniqueCount="618">
  <si>
    <t>序号</t>
  </si>
  <si>
    <t>产品线</t>
  </si>
  <si>
    <t>地区</t>
  </si>
  <si>
    <t>对接的研发中心</t>
  </si>
  <si>
    <t>产品（项目）名称</t>
  </si>
  <si>
    <t>版本</t>
  </si>
  <si>
    <t>分类</t>
  </si>
  <si>
    <t>类型</t>
  </si>
  <si>
    <t>大项目经理</t>
  </si>
  <si>
    <t>重要等级</t>
  </si>
  <si>
    <t>产品经理</t>
  </si>
  <si>
    <t>开始时间</t>
  </si>
  <si>
    <t>完成时间</t>
  </si>
  <si>
    <t>深圳</t>
  </si>
  <si>
    <t>主打类</t>
  </si>
  <si>
    <t>A</t>
  </si>
  <si>
    <t>否</t>
  </si>
  <si>
    <t>新产品</t>
  </si>
  <si>
    <t>合同首次交付</t>
  </si>
  <si>
    <t>产品（交付）类型</t>
    <phoneticPr fontId="2" type="noConversion"/>
  </si>
  <si>
    <t>产品（研发）类型</t>
    <phoneticPr fontId="2" type="noConversion"/>
  </si>
  <si>
    <t>自有软件</t>
  </si>
  <si>
    <t>产品编码</t>
    <phoneticPr fontId="2" type="noConversion"/>
  </si>
  <si>
    <t>是否为18年项目</t>
    <phoneticPr fontId="2" type="noConversion"/>
  </si>
  <si>
    <t>计划销量（套数）</t>
    <phoneticPr fontId="2" type="noConversion"/>
  </si>
  <si>
    <t>Q1(万）</t>
    <phoneticPr fontId="2" type="noConversion"/>
  </si>
  <si>
    <t>18年软件销售额（万）</t>
    <phoneticPr fontId="2" type="noConversion"/>
  </si>
  <si>
    <t>Q2(万）</t>
    <phoneticPr fontId="2" type="noConversion"/>
  </si>
  <si>
    <t>Q3(万）</t>
    <phoneticPr fontId="2" type="noConversion"/>
  </si>
  <si>
    <t>Q4(万）</t>
    <phoneticPr fontId="2" type="noConversion"/>
  </si>
  <si>
    <t>风险说明</t>
    <phoneticPr fontId="2" type="noConversion"/>
  </si>
  <si>
    <t>预计投入研发成本(万）</t>
    <phoneticPr fontId="2" type="noConversion"/>
  </si>
  <si>
    <t>教育信息化开发中心</t>
  </si>
  <si>
    <t>事业部群</t>
    <phoneticPr fontId="2" type="noConversion"/>
  </si>
  <si>
    <t>教学评价线</t>
  </si>
  <si>
    <t>v1.1</t>
    <phoneticPr fontId="2" type="noConversion"/>
  </si>
  <si>
    <t>邹贵源</t>
    <phoneticPr fontId="2" type="noConversion"/>
  </si>
  <si>
    <t>李嘉</t>
    <phoneticPr fontId="2" type="noConversion"/>
  </si>
  <si>
    <t>即有产品升级</t>
  </si>
  <si>
    <t>质量保证系统</t>
    <phoneticPr fontId="2" type="noConversion"/>
  </si>
  <si>
    <t>v1.2</t>
    <phoneticPr fontId="2" type="noConversion"/>
  </si>
  <si>
    <t>汪舟军</t>
    <phoneticPr fontId="2" type="noConversion"/>
  </si>
  <si>
    <t>即有产品升级</t>
    <phoneticPr fontId="2" type="noConversion"/>
  </si>
  <si>
    <t>v1.3</t>
    <phoneticPr fontId="2" type="noConversion"/>
  </si>
  <si>
    <t>v1.4</t>
    <phoneticPr fontId="2" type="noConversion"/>
  </si>
  <si>
    <t xml:space="preserve">1.方案的有效性验证需要专家支持，以及时间进行验证。
2.区域性质量诊断综合平台的规划，实际运营需要若干个项目数据支持。  </t>
    <phoneticPr fontId="12" type="noConversion"/>
  </si>
  <si>
    <t>1.数据填报的易用性设计有一定的难度
1.与数据中心对接，进度是否可控</t>
    <phoneticPr fontId="2" type="noConversion"/>
  </si>
  <si>
    <t xml:space="preserve">1.与CRP数据库的对接，数据处理复杂度高。
2.与智慧校园数据对接。 </t>
    <phoneticPr fontId="12" type="noConversion"/>
  </si>
  <si>
    <t xml:space="preserve">1.数据深度分析需要专家支持，并在实际诊断中验证有效性。 </t>
    <phoneticPr fontId="2" type="noConversion"/>
  </si>
  <si>
    <t>云南机电职业技术学院智能校园数字管理系统建设项目</t>
    <phoneticPr fontId="12" type="noConversion"/>
  </si>
  <si>
    <t>智慧教育事业部</t>
  </si>
  <si>
    <t>智慧教育</t>
  </si>
  <si>
    <t>长沙</t>
  </si>
  <si>
    <t>陈典杉</t>
    <phoneticPr fontId="2" type="noConversion"/>
  </si>
  <si>
    <t>周刚</t>
    <phoneticPr fontId="2" type="noConversion"/>
  </si>
  <si>
    <t>是</t>
    <phoneticPr fontId="2" type="noConversion"/>
  </si>
  <si>
    <t>v1.1</t>
  </si>
  <si>
    <t>付鑫</t>
    <phoneticPr fontId="2" type="noConversion"/>
  </si>
  <si>
    <t>詹华忠</t>
    <phoneticPr fontId="2" type="noConversion"/>
  </si>
  <si>
    <t>v1.2</t>
  </si>
  <si>
    <t>v1.3</t>
  </si>
  <si>
    <t>谭朝辉</t>
    <phoneticPr fontId="2" type="noConversion"/>
  </si>
  <si>
    <t>陈新添</t>
    <phoneticPr fontId="2" type="noConversion"/>
  </si>
  <si>
    <t>张银</t>
    <phoneticPr fontId="2" type="noConversion"/>
  </si>
  <si>
    <t>深圳</t>
    <phoneticPr fontId="2" type="noConversion"/>
  </si>
  <si>
    <t>甘泉明</t>
    <phoneticPr fontId="2" type="noConversion"/>
  </si>
  <si>
    <t>李小平</t>
    <phoneticPr fontId="2" type="noConversion"/>
  </si>
  <si>
    <t>B</t>
  </si>
  <si>
    <t>V1.0</t>
    <phoneticPr fontId="2" type="noConversion"/>
  </si>
  <si>
    <t>郎舒</t>
    <phoneticPr fontId="2" type="noConversion"/>
  </si>
  <si>
    <t>长沙</t>
    <phoneticPr fontId="2" type="noConversion"/>
  </si>
  <si>
    <t>孙延铭</t>
    <phoneticPr fontId="2" type="noConversion"/>
  </si>
  <si>
    <t>重复项目交付</t>
  </si>
  <si>
    <t>V1.3</t>
    <phoneticPr fontId="2" type="noConversion"/>
  </si>
  <si>
    <t>邓建博/赖可军</t>
    <phoneticPr fontId="2" type="noConversion"/>
  </si>
  <si>
    <t>S</t>
  </si>
  <si>
    <t>雷淑娟</t>
    <phoneticPr fontId="2" type="noConversion"/>
  </si>
  <si>
    <t>卢晨</t>
    <phoneticPr fontId="2" type="noConversion"/>
  </si>
  <si>
    <t>深圳+合肥</t>
  </si>
  <si>
    <t>龚龙海</t>
    <phoneticPr fontId="2" type="noConversion"/>
  </si>
  <si>
    <t>丰明顺</t>
    <phoneticPr fontId="2" type="noConversion"/>
  </si>
  <si>
    <t>售后支持</t>
  </si>
  <si>
    <t>V2.3</t>
  </si>
  <si>
    <t>V2.4</t>
  </si>
  <si>
    <t>V2.5</t>
  </si>
  <si>
    <t>V2.6</t>
  </si>
  <si>
    <t>金融事业部</t>
  </si>
  <si>
    <t>综合实训线</t>
  </si>
  <si>
    <t>国泰安柔性化智能实验管理平台</t>
    <phoneticPr fontId="2" type="noConversion"/>
  </si>
  <si>
    <t>R1.0</t>
    <phoneticPr fontId="2" type="noConversion"/>
  </si>
  <si>
    <t>陈欣、王路欣、马小镔、雷文斌</t>
    <phoneticPr fontId="2" type="noConversion"/>
  </si>
  <si>
    <t>邓建博</t>
    <phoneticPr fontId="2" type="noConversion"/>
  </si>
  <si>
    <t>R2.0</t>
    <phoneticPr fontId="2" type="noConversion"/>
  </si>
  <si>
    <t>国泰安金融大赛系统</t>
    <phoneticPr fontId="2" type="noConversion"/>
  </si>
  <si>
    <t>V1.2</t>
    <phoneticPr fontId="2" type="noConversion"/>
  </si>
  <si>
    <t>战略类</t>
  </si>
  <si>
    <t>雷文斌</t>
    <phoneticPr fontId="2" type="noConversion"/>
  </si>
  <si>
    <t>赖可军</t>
    <phoneticPr fontId="2" type="noConversion"/>
  </si>
  <si>
    <t>资源中心</t>
  </si>
  <si>
    <t>国泰安格致课程教学系统</t>
    <phoneticPr fontId="2" type="noConversion"/>
  </si>
  <si>
    <t>V1.1</t>
    <phoneticPr fontId="2" type="noConversion"/>
  </si>
  <si>
    <t>郎朗</t>
    <phoneticPr fontId="2" type="noConversion"/>
  </si>
  <si>
    <t>付启忠</t>
    <phoneticPr fontId="2" type="noConversion"/>
  </si>
  <si>
    <t>资源线</t>
  </si>
  <si>
    <t>国泰安RICH财商互动课堂</t>
    <phoneticPr fontId="2" type="noConversion"/>
  </si>
  <si>
    <t>肖亚荣</t>
    <phoneticPr fontId="2" type="noConversion"/>
  </si>
  <si>
    <t>宋丽华</t>
    <phoneticPr fontId="2" type="noConversion"/>
  </si>
  <si>
    <t>教育实训软件开发中心</t>
  </si>
  <si>
    <t>国泰安财务分析综合教学软件</t>
    <phoneticPr fontId="2" type="noConversion"/>
  </si>
  <si>
    <t>罗政斌</t>
    <phoneticPr fontId="2" type="noConversion"/>
  </si>
  <si>
    <t>高子焱</t>
    <phoneticPr fontId="2" type="noConversion"/>
  </si>
  <si>
    <t>国泰安多岗位财务综合实践平台</t>
    <phoneticPr fontId="2" type="noConversion"/>
  </si>
  <si>
    <t>V1.2</t>
  </si>
  <si>
    <t>李亦菲</t>
    <phoneticPr fontId="2" type="noConversion"/>
  </si>
  <si>
    <t>待定</t>
    <phoneticPr fontId="2" type="noConversion"/>
  </si>
  <si>
    <t>国泰安互联网金融支付实训系统</t>
    <phoneticPr fontId="12" type="noConversion"/>
  </si>
  <si>
    <t>胡皓月</t>
    <phoneticPr fontId="2" type="noConversion"/>
  </si>
  <si>
    <t>胡睿</t>
    <phoneticPr fontId="2" type="noConversion"/>
  </si>
  <si>
    <t>产品线</t>
    <phoneticPr fontId="2" type="noConversion"/>
  </si>
  <si>
    <t>VR特色产品线</t>
    <phoneticPr fontId="2" type="noConversion"/>
  </si>
  <si>
    <t>公共技术产品线</t>
    <phoneticPr fontId="2" type="noConversion"/>
  </si>
  <si>
    <t>现职人数</t>
    <phoneticPr fontId="2" type="noConversion"/>
  </si>
  <si>
    <t>填报成本</t>
    <phoneticPr fontId="2" type="noConversion"/>
  </si>
  <si>
    <t>合计</t>
    <phoneticPr fontId="2" type="noConversion"/>
  </si>
  <si>
    <t>教学评价线</t>
    <phoneticPr fontId="2" type="noConversion"/>
  </si>
  <si>
    <t>综合实训线</t>
    <phoneticPr fontId="2" type="noConversion"/>
  </si>
  <si>
    <t>资源线</t>
    <phoneticPr fontId="2" type="noConversion"/>
  </si>
  <si>
    <t>全年销售额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</si>
  <si>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</si>
  <si>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</si>
  <si>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</si>
  <si>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</si>
  <si>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单位：万</t>
    <phoneticPr fontId="2" type="noConversion"/>
  </si>
  <si>
    <t>智慧教育</t>
    <phoneticPr fontId="2" type="noConversion"/>
  </si>
  <si>
    <t>是</t>
    <phoneticPr fontId="2" type="noConversion"/>
  </si>
  <si>
    <t>否</t>
    <phoneticPr fontId="2" type="noConversion"/>
  </si>
  <si>
    <t>国泰安数据中心</t>
    <phoneticPr fontId="2" type="noConversion"/>
  </si>
  <si>
    <t>v1.5</t>
    <phoneticPr fontId="2" type="noConversion"/>
  </si>
  <si>
    <t>国泰安统一信息门户</t>
    <phoneticPr fontId="2" type="noConversion"/>
  </si>
  <si>
    <t>国泰安统一身份认证</t>
    <phoneticPr fontId="2" type="noConversion"/>
  </si>
  <si>
    <t>国泰安网上办事大厅</t>
    <phoneticPr fontId="2" type="noConversion"/>
  </si>
  <si>
    <t>国泰安高校智慧教务管理平台</t>
    <phoneticPr fontId="2" type="noConversion"/>
  </si>
  <si>
    <t>v2.0R3</t>
    <phoneticPr fontId="2" type="noConversion"/>
  </si>
  <si>
    <t>国泰安智慧校园协同办公系统</t>
    <phoneticPr fontId="2" type="noConversion"/>
  </si>
  <si>
    <t>V2.2</t>
    <phoneticPr fontId="2" type="noConversion"/>
  </si>
  <si>
    <t>国泰安智慧校园党建管理系统</t>
    <phoneticPr fontId="2" type="noConversion"/>
  </si>
  <si>
    <t>V1.0</t>
    <phoneticPr fontId="2" type="noConversion"/>
  </si>
  <si>
    <t>国泰安智慧校园工会管理系统</t>
    <phoneticPr fontId="2" type="noConversion"/>
  </si>
  <si>
    <t>国泰安智慧校园资产管理系统</t>
    <phoneticPr fontId="2" type="noConversion"/>
  </si>
  <si>
    <t>国泰安智慧校园人事管理系统</t>
    <phoneticPr fontId="2" type="noConversion"/>
  </si>
  <si>
    <t>国泰安智慧校园团委工作管理系统</t>
    <phoneticPr fontId="2" type="noConversion"/>
  </si>
  <si>
    <t>国泰安智慧校园科研管理系统</t>
    <phoneticPr fontId="2" type="noConversion"/>
  </si>
  <si>
    <t>国泰安智慧校园招生管理系统</t>
    <phoneticPr fontId="2" type="noConversion"/>
  </si>
  <si>
    <t>国泰安智慧校园迎新管理系统</t>
    <phoneticPr fontId="2" type="noConversion"/>
  </si>
  <si>
    <t>国泰安智慧校园宿舍管理系统</t>
    <phoneticPr fontId="2" type="noConversion"/>
  </si>
  <si>
    <t>国泰安智慧校园收费管理系统</t>
    <phoneticPr fontId="2" type="noConversion"/>
  </si>
  <si>
    <t>国泰安智慧校园学生工作管理系统</t>
    <phoneticPr fontId="2" type="noConversion"/>
  </si>
  <si>
    <t>国泰安智慧校园掌上服务平台</t>
    <phoneticPr fontId="2" type="noConversion"/>
  </si>
  <si>
    <t>虚拟仿真实验教学系统</t>
    <phoneticPr fontId="2" type="noConversion"/>
  </si>
  <si>
    <t>V1.5</t>
    <phoneticPr fontId="2" type="noConversion"/>
  </si>
  <si>
    <t>实习实训管理系统</t>
    <phoneticPr fontId="2" type="noConversion"/>
  </si>
  <si>
    <t>V2.0</t>
    <phoneticPr fontId="2" type="noConversion"/>
  </si>
  <si>
    <t>国泰安智慧校园基地易管理平台软件V1.10R4</t>
    <phoneticPr fontId="2" type="noConversion"/>
  </si>
  <si>
    <t>V1.10</t>
    <phoneticPr fontId="2" type="noConversion"/>
  </si>
  <si>
    <t>株洲智慧校园基地易管理平台V1.9R4M1</t>
    <phoneticPr fontId="2" type="noConversion"/>
  </si>
  <si>
    <t>V1.9R4M1</t>
    <phoneticPr fontId="2" type="noConversion"/>
  </si>
  <si>
    <t>国泰安智慧校园基地易管理平台软件V2.1R4</t>
    <phoneticPr fontId="2" type="noConversion"/>
  </si>
  <si>
    <t>V2.1</t>
    <phoneticPr fontId="2" type="noConversion"/>
  </si>
  <si>
    <t>国泰安智慧校园基地易管理平台软件V2.2R4</t>
    <phoneticPr fontId="2" type="noConversion"/>
  </si>
  <si>
    <t>国泰安智慧校园基地易管理平台软件V2.3R4</t>
    <phoneticPr fontId="2" type="noConversion"/>
  </si>
  <si>
    <t>国泰安智慧校园基地易管理平台软件V2.4R4</t>
    <phoneticPr fontId="2" type="noConversion"/>
  </si>
  <si>
    <t>国泰安智慧校园基地易管理平台软件V2.5R4</t>
    <phoneticPr fontId="2" type="noConversion"/>
  </si>
  <si>
    <t>国泰安智慧校园基地易管理平台软件V2.6R4</t>
    <phoneticPr fontId="2" type="noConversion"/>
  </si>
  <si>
    <t xml:space="preserve">1.与CRP数据库的对接，数据处理复杂度高。
2.与智慧校园数据对接。 </t>
    <phoneticPr fontId="12" type="noConversion"/>
  </si>
  <si>
    <t>1.数据填报的易用性设计有一定的难度
1.与数据中心对接，进度是否可控</t>
    <phoneticPr fontId="2" type="noConversion"/>
  </si>
  <si>
    <t xml:space="preserve">1.方案的有效性验证需要专家支持，以及时间进行验证。
2.区域性质量诊断综合平台的规划，实际运营需要若干个项目数据支持。  </t>
    <phoneticPr fontId="12" type="noConversion"/>
  </si>
  <si>
    <t xml:space="preserve">1.数据深度分析需要专家支持，并在实际诊断中验证有效性。 </t>
    <phoneticPr fontId="2" type="noConversion"/>
  </si>
  <si>
    <t>经管事业部</t>
  </si>
  <si>
    <t>演示推广</t>
  </si>
  <si>
    <t>v1.0</t>
  </si>
  <si>
    <t>旅游规划实训软件</t>
  </si>
  <si>
    <t>会展综合实训平台</t>
  </si>
  <si>
    <t>VR特色产品线</t>
  </si>
  <si>
    <t>教育3D开发中心</t>
  </si>
  <si>
    <t>VR旅游应急演练</t>
  </si>
  <si>
    <t>VR酒店应急演练</t>
  </si>
  <si>
    <t>3D旅游多维教学实训系统</t>
  </si>
  <si>
    <t>VR旅游全景平台</t>
  </si>
  <si>
    <t>3D酒店虚拟实训系统</t>
  </si>
  <si>
    <t>VR酒店客房</t>
  </si>
  <si>
    <t>VR酒店餐厅</t>
  </si>
  <si>
    <t>VR咖啡</t>
  </si>
  <si>
    <t>VR调酒</t>
  </si>
  <si>
    <t>VR插花</t>
  </si>
  <si>
    <t>3D会展设计系统</t>
  </si>
  <si>
    <t>VR会展设计</t>
  </si>
  <si>
    <t>VR物流安全实训系统</t>
  </si>
  <si>
    <t>VR物流运输实训系统</t>
  </si>
  <si>
    <t>VR连锁商贸实训系统</t>
  </si>
  <si>
    <t>VR空港国际物流实训系统</t>
  </si>
  <si>
    <t>产品编码</t>
    <phoneticPr fontId="2" type="noConversion"/>
  </si>
  <si>
    <t>产品（研发）类型</t>
    <phoneticPr fontId="2" type="noConversion"/>
  </si>
  <si>
    <t>事业部群</t>
  </si>
  <si>
    <t>产品（交付）类型</t>
    <phoneticPr fontId="2" type="noConversion"/>
  </si>
  <si>
    <t>预计投入研发成本(万）</t>
    <phoneticPr fontId="2" type="noConversion"/>
  </si>
  <si>
    <t>18年软件销售额（万）</t>
    <phoneticPr fontId="2" type="noConversion"/>
  </si>
  <si>
    <t>计划销量（套数）</t>
    <phoneticPr fontId="2" type="noConversion"/>
  </si>
  <si>
    <t>Q2(万）</t>
    <phoneticPr fontId="2" type="noConversion"/>
  </si>
  <si>
    <t>Q3(万）</t>
    <phoneticPr fontId="2" type="noConversion"/>
  </si>
  <si>
    <t>Q4(万）</t>
    <phoneticPr fontId="2" type="noConversion"/>
  </si>
  <si>
    <t>风险说明</t>
    <phoneticPr fontId="2" type="noConversion"/>
  </si>
  <si>
    <t>事业部</t>
    <phoneticPr fontId="2" type="noConversion"/>
  </si>
  <si>
    <t>产品线</t>
    <phoneticPr fontId="2" type="noConversion"/>
  </si>
  <si>
    <t>产品管理中心</t>
    <phoneticPr fontId="2" type="noConversion"/>
  </si>
  <si>
    <t>金融事业部</t>
    <phoneticPr fontId="2" type="noConversion"/>
  </si>
  <si>
    <t>资源线</t>
    <phoneticPr fontId="2" type="noConversion"/>
  </si>
  <si>
    <t>VR特色产品线</t>
    <phoneticPr fontId="2" type="noConversion"/>
  </si>
  <si>
    <t>经管事业部</t>
    <phoneticPr fontId="2" type="noConversion"/>
  </si>
  <si>
    <t>产品数</t>
    <phoneticPr fontId="2" type="noConversion"/>
  </si>
  <si>
    <t>预计成本</t>
    <phoneticPr fontId="2" type="noConversion"/>
  </si>
  <si>
    <t>预计销售额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</si>
  <si>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</si>
  <si>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</si>
  <si>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</si>
  <si>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</si>
  <si>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教学评价线</t>
    <phoneticPr fontId="2" type="noConversion"/>
  </si>
  <si>
    <t>综合实训线</t>
    <phoneticPr fontId="2" type="noConversion"/>
  </si>
  <si>
    <t>经管事业部</t>
    <phoneticPr fontId="2" type="noConversion"/>
  </si>
  <si>
    <t>智慧教育</t>
    <phoneticPr fontId="2" type="noConversion"/>
  </si>
  <si>
    <t>智慧教育事业部</t>
    <phoneticPr fontId="2" type="noConversion"/>
  </si>
  <si>
    <t>金融事业部</t>
    <phoneticPr fontId="2" type="noConversion"/>
  </si>
  <si>
    <t>事业部</t>
    <phoneticPr fontId="2" type="noConversion"/>
  </si>
  <si>
    <t>预计销售额</t>
    <phoneticPr fontId="2" type="noConversion"/>
  </si>
  <si>
    <t>开发中心</t>
    <phoneticPr fontId="2" type="noConversion"/>
  </si>
  <si>
    <t>教育信息化开发中心</t>
    <phoneticPr fontId="2" type="noConversion"/>
  </si>
  <si>
    <t>金融事业部</t>
    <phoneticPr fontId="2" type="noConversion"/>
  </si>
  <si>
    <t>教育3D开发中心</t>
    <phoneticPr fontId="2" type="noConversion"/>
  </si>
  <si>
    <t>经管事业部</t>
    <phoneticPr fontId="2" type="noConversion"/>
  </si>
  <si>
    <t>教育实训软件开发中心</t>
    <phoneticPr fontId="2" type="noConversion"/>
  </si>
  <si>
    <t>智慧教育事业部</t>
    <phoneticPr fontId="2" type="noConversion"/>
  </si>
  <si>
    <t>资源中心</t>
    <phoneticPr fontId="2" type="noConversion"/>
  </si>
  <si>
    <t>教学评价部</t>
  </si>
  <si>
    <t>教学评价部</t>
    <phoneticPr fontId="2" type="noConversion"/>
  </si>
  <si>
    <t>旅游地理-旅游民俗、旅游地理、客源国、宗教文化</t>
    <phoneticPr fontId="2" type="noConversion"/>
  </si>
  <si>
    <t>苗东凯</t>
    <phoneticPr fontId="2" type="noConversion"/>
  </si>
  <si>
    <t>是</t>
    <phoneticPr fontId="2" type="noConversion"/>
  </si>
  <si>
    <t>v1.6</t>
    <phoneticPr fontId="2" type="noConversion"/>
  </si>
  <si>
    <t>v1.1</t>
    <phoneticPr fontId="2" type="noConversion"/>
  </si>
  <si>
    <t>v1.2</t>
    <phoneticPr fontId="2" type="noConversion"/>
  </si>
  <si>
    <t>v1.4</t>
    <phoneticPr fontId="2" type="noConversion"/>
  </si>
  <si>
    <t>新产品</t>
    <phoneticPr fontId="2" type="noConversion"/>
  </si>
  <si>
    <t>教育实训软件开发中心</t>
    <phoneticPr fontId="2" type="noConversion"/>
  </si>
  <si>
    <t>新零售综合实训与大赛平台</t>
    <phoneticPr fontId="2" type="noConversion"/>
  </si>
  <si>
    <t>陈小青</t>
    <phoneticPr fontId="2" type="noConversion"/>
  </si>
  <si>
    <t>A</t>
    <phoneticPr fontId="2" type="noConversion"/>
  </si>
  <si>
    <t>移动电商教学平台</t>
    <phoneticPr fontId="2" type="noConversion"/>
  </si>
  <si>
    <t>杨玲</t>
    <phoneticPr fontId="2" type="noConversion"/>
  </si>
  <si>
    <t>网络营销教学软件</t>
    <phoneticPr fontId="2" type="noConversion"/>
  </si>
  <si>
    <t>吴丹丹</t>
    <phoneticPr fontId="2" type="noConversion"/>
  </si>
  <si>
    <t>A</t>
    <phoneticPr fontId="2" type="noConversion"/>
  </si>
  <si>
    <t>是</t>
    <phoneticPr fontId="2" type="noConversion"/>
  </si>
  <si>
    <t>新产品</t>
    <phoneticPr fontId="2" type="noConversion"/>
  </si>
  <si>
    <t>演示推广</t>
    <phoneticPr fontId="2" type="noConversion"/>
  </si>
  <si>
    <t>深圳</t>
    <phoneticPr fontId="2" type="noConversion"/>
  </si>
  <si>
    <t>VR视觉营销教学系统</t>
    <phoneticPr fontId="2" type="noConversion"/>
  </si>
  <si>
    <t>V1.0</t>
    <phoneticPr fontId="2" type="noConversion"/>
  </si>
  <si>
    <t>杨玲</t>
    <phoneticPr fontId="2" type="noConversion"/>
  </si>
  <si>
    <t>A</t>
    <phoneticPr fontId="2" type="noConversion"/>
  </si>
  <si>
    <t>是</t>
    <phoneticPr fontId="2" type="noConversion"/>
  </si>
  <si>
    <t>新产品</t>
    <phoneticPr fontId="2" type="noConversion"/>
  </si>
  <si>
    <t>深圳</t>
    <phoneticPr fontId="2" type="noConversion"/>
  </si>
  <si>
    <t>VR电商实训系统</t>
    <phoneticPr fontId="2" type="noConversion"/>
  </si>
  <si>
    <t>V1.0</t>
    <phoneticPr fontId="2" type="noConversion"/>
  </si>
  <si>
    <t>吴丹丹</t>
    <phoneticPr fontId="2" type="noConversion"/>
  </si>
  <si>
    <t>王兆辉</t>
    <phoneticPr fontId="2" type="noConversion"/>
  </si>
  <si>
    <t>v1.1</t>
    <phoneticPr fontId="2" type="noConversion"/>
  </si>
  <si>
    <t>跨专业经管综合实践平台</t>
    <phoneticPr fontId="2" type="noConversion"/>
  </si>
  <si>
    <t>v2.2</t>
    <phoneticPr fontId="2" type="noConversion"/>
  </si>
  <si>
    <t>陈珊</t>
    <phoneticPr fontId="2" type="noConversion"/>
  </si>
  <si>
    <t>云报关实训软件</t>
    <phoneticPr fontId="2" type="noConversion"/>
  </si>
  <si>
    <t>物流商贸模拟电子沙盘</t>
    <phoneticPr fontId="2" type="noConversion"/>
  </si>
  <si>
    <t>物流系统教学管理平台</t>
    <phoneticPr fontId="2" type="noConversion"/>
  </si>
  <si>
    <t>人力资源工作分析</t>
    <phoneticPr fontId="2" type="noConversion"/>
  </si>
  <si>
    <t>何卫东</t>
    <phoneticPr fontId="2" type="noConversion"/>
  </si>
  <si>
    <t>客户关系管理</t>
    <phoneticPr fontId="2" type="noConversion"/>
  </si>
  <si>
    <t>3D秘书情景实训</t>
    <phoneticPr fontId="2" type="noConversion"/>
  </si>
  <si>
    <t>v2.0</t>
    <phoneticPr fontId="2" type="noConversion"/>
  </si>
  <si>
    <t>商谈赢家</t>
    <phoneticPr fontId="2" type="noConversion"/>
  </si>
  <si>
    <t>SD-DABD-US-003-SC-01</t>
  </si>
  <si>
    <t>产品培训</t>
  </si>
  <si>
    <t>国泰安大数据可视化系统</t>
  </si>
  <si>
    <t>逯瑶</t>
  </si>
  <si>
    <t>蔡俊喜</t>
  </si>
  <si>
    <t>是</t>
  </si>
  <si>
    <t>600（账号）</t>
  </si>
  <si>
    <t>大数据开发技术能力及经验不足；相对实训软件，大数据产品研发成本较高_x000D_</t>
  </si>
  <si>
    <t>SD-FNSF-US-021-SC-01</t>
  </si>
  <si>
    <t>合肥</t>
  </si>
  <si>
    <t>国泰安金融风险管理教学系统</t>
  </si>
  <si>
    <t>黄莹</t>
  </si>
  <si>
    <t>吕奎</t>
  </si>
  <si>
    <t>必须增加新模块（银行资产负债管理相关），满足浙江理工项目需求（该项目已签合同，还缺银行模块）</t>
  </si>
  <si>
    <t>SD-FNSF-US-018-SC-01</t>
  </si>
  <si>
    <t>国泰安资产管理公司运营系统</t>
  </si>
  <si>
    <t>BUG优化修复</t>
  </si>
  <si>
    <t>-</t>
  </si>
  <si>
    <t>金融机构开发中心</t>
  </si>
  <si>
    <t>市场通标准版软件</t>
  </si>
  <si>
    <t>v2.0</t>
  </si>
  <si>
    <t>李婧</t>
  </si>
  <si>
    <t>冯天星</t>
  </si>
  <si>
    <t>市场通2018年产品规划为日常运维和修复，暂无升级计划。</t>
  </si>
  <si>
    <t>生产环境</t>
  </si>
  <si>
    <t>国泰安虚拟交易所系统</t>
  </si>
  <si>
    <t>V7.0</t>
  </si>
  <si>
    <t>史艳琼</t>
  </si>
  <si>
    <t>徐伟斌</t>
  </si>
  <si>
    <t>国泰安融资融券模拟交易系统</t>
  </si>
  <si>
    <t>证券交易行为模拟教学软件</t>
  </si>
  <si>
    <t>V3.1.1</t>
  </si>
  <si>
    <t>张传新</t>
  </si>
  <si>
    <t>技术开发人力资源不足</t>
  </si>
  <si>
    <t>经济金融模型实训平台EFM</t>
  </si>
  <si>
    <t>v6.0</t>
  </si>
  <si>
    <t>丁辉</t>
  </si>
  <si>
    <t>大数据分析平台BDA</t>
  </si>
  <si>
    <t>v3.0</t>
  </si>
  <si>
    <t>产品编码</t>
  </si>
  <si>
    <t>产品（研发）类型</t>
  </si>
  <si>
    <t>产品（交付）类型</t>
  </si>
  <si>
    <t>预计投入研发成本(万）</t>
  </si>
  <si>
    <t>是否为18年项目</t>
  </si>
  <si>
    <t>18年软件销售额（万）</t>
  </si>
  <si>
    <t>计划销量（套数）</t>
  </si>
  <si>
    <t>Q1(万）</t>
  </si>
  <si>
    <t>Q2(万）</t>
  </si>
  <si>
    <t>Q3(万）</t>
  </si>
  <si>
    <t>Q4(万）</t>
  </si>
  <si>
    <t>风险说明</t>
  </si>
  <si>
    <t>商业银行营业辅助设备立体教学系统</t>
    <phoneticPr fontId="12" type="noConversion"/>
  </si>
  <si>
    <t>v2.0</t>
    <phoneticPr fontId="12" type="noConversion"/>
  </si>
  <si>
    <t>马小镔</t>
    <phoneticPr fontId="12" type="noConversion"/>
  </si>
  <si>
    <t>佘洲</t>
    <phoneticPr fontId="12" type="noConversion"/>
  </si>
  <si>
    <t>高端研发人员储备不足</t>
    <phoneticPr fontId="12" type="noConversion"/>
  </si>
  <si>
    <t>国泰安多岗位财务综合实践平台</t>
    <phoneticPr fontId="12" type="noConversion"/>
  </si>
  <si>
    <t>v1.2</t>
    <phoneticPr fontId="12" type="noConversion"/>
  </si>
  <si>
    <t>李亦菲</t>
    <phoneticPr fontId="12" type="noConversion"/>
  </si>
  <si>
    <t>国泰安保险公司综合业务教学软件</t>
    <phoneticPr fontId="12" type="noConversion"/>
  </si>
  <si>
    <t>v1.6</t>
    <phoneticPr fontId="12" type="noConversion"/>
  </si>
  <si>
    <t>王璐欣</t>
    <phoneticPr fontId="12" type="noConversion"/>
  </si>
  <si>
    <t>胡乐</t>
    <phoneticPr fontId="12" type="noConversion"/>
  </si>
  <si>
    <t>国泰安柔性化智能实验教学管理平台软件</t>
    <phoneticPr fontId="12" type="noConversion"/>
  </si>
  <si>
    <t>R2.0</t>
    <phoneticPr fontId="12" type="noConversion"/>
  </si>
  <si>
    <t>陈欣、王璐欣、雷文斌、马小镔、程永娟、罗政斌、李亦菲</t>
    <phoneticPr fontId="12" type="noConversion"/>
  </si>
  <si>
    <t>邓建博（平台+移动端）、胡睿（银行立体）、高子焱（财务分析）、柴志明、胡乐（保险系列）</t>
    <phoneticPr fontId="12" type="noConversion"/>
  </si>
  <si>
    <t>R3.0</t>
    <phoneticPr fontId="12" type="noConversion"/>
  </si>
  <si>
    <t>陈欣、陈欣、雷文斌、李亦菲</t>
    <phoneticPr fontId="12" type="noConversion"/>
  </si>
  <si>
    <t>邓建博、高子焱（3D财税、财会易）</t>
    <phoneticPr fontId="12" type="noConversion"/>
  </si>
  <si>
    <t>即有产品升级</t>
    <phoneticPr fontId="12" type="noConversion"/>
  </si>
  <si>
    <t>东昌中学金融实验室线上平台软件</t>
    <phoneticPr fontId="12" type="noConversion"/>
  </si>
  <si>
    <t>V1.3R1M1.1</t>
    <phoneticPr fontId="12" type="noConversion"/>
  </si>
  <si>
    <t>胡浩玥</t>
    <phoneticPr fontId="12" type="noConversion"/>
  </si>
  <si>
    <t>林志纯</t>
    <phoneticPr fontId="12" type="noConversion"/>
  </si>
  <si>
    <t>深圳</t>
    <phoneticPr fontId="12" type="noConversion"/>
  </si>
  <si>
    <t>国泰安财务分析综合教学软件</t>
    <phoneticPr fontId="12" type="noConversion"/>
  </si>
  <si>
    <t>V1.3</t>
    <phoneticPr fontId="12" type="noConversion"/>
  </si>
  <si>
    <t>主打类</t>
    <phoneticPr fontId="12" type="noConversion"/>
  </si>
  <si>
    <t>罗政斌</t>
    <phoneticPr fontId="12" type="noConversion"/>
  </si>
  <si>
    <t>高子焱</t>
    <phoneticPr fontId="12" type="noConversion"/>
  </si>
  <si>
    <t>S</t>
    <phoneticPr fontId="2" type="noConversion"/>
  </si>
  <si>
    <t>国泰安财会易平台实训教学软件</t>
    <phoneticPr fontId="12" type="noConversion"/>
  </si>
  <si>
    <t>V2.0</t>
    <phoneticPr fontId="12" type="noConversion"/>
  </si>
  <si>
    <t>杨文静</t>
    <phoneticPr fontId="12" type="noConversion"/>
  </si>
  <si>
    <t>A</t>
    <phoneticPr fontId="2" type="noConversion"/>
  </si>
  <si>
    <t>国泰安3D财税一体化实训教学系统</t>
    <phoneticPr fontId="12" type="noConversion"/>
  </si>
  <si>
    <t>汪忱</t>
    <phoneticPr fontId="12" type="noConversion"/>
  </si>
  <si>
    <t>B</t>
    <phoneticPr fontId="2" type="noConversion"/>
  </si>
  <si>
    <t>合肥</t>
    <phoneticPr fontId="12" type="noConversion"/>
  </si>
  <si>
    <t>证券交易行为模拟教学软件</t>
    <phoneticPr fontId="12" type="noConversion"/>
  </si>
  <si>
    <t>V3.2</t>
    <phoneticPr fontId="12" type="noConversion"/>
  </si>
  <si>
    <t>张传新</t>
    <phoneticPr fontId="12" type="noConversion"/>
  </si>
  <si>
    <t>吕奎</t>
    <phoneticPr fontId="12" type="noConversion"/>
  </si>
  <si>
    <t>S</t>
    <phoneticPr fontId="12" type="noConversion"/>
  </si>
  <si>
    <t>v6.1</t>
    <phoneticPr fontId="2" type="noConversion"/>
  </si>
  <si>
    <t>丁辉</t>
    <phoneticPr fontId="2" type="noConversion"/>
  </si>
  <si>
    <t>郭微</t>
    <phoneticPr fontId="12" type="noConversion"/>
  </si>
  <si>
    <t>v3.1</t>
    <phoneticPr fontId="2" type="noConversion"/>
  </si>
  <si>
    <t>战略类</t>
    <phoneticPr fontId="12" type="noConversion"/>
  </si>
  <si>
    <t>国泰安柔性化智能实验教学管理平台软件</t>
    <rPh sb="0" eb="1">
      <t>shang'y</t>
    </rPh>
    <rPh sb="2" eb="3">
      <t>yin'h</t>
    </rPh>
    <rPh sb="4" eb="5">
      <t>gui'm</t>
    </rPh>
    <rPh sb="6" eb="7">
      <t>ye'w</t>
    </rPh>
    <rPh sb="8" eb="9">
      <t>li'tjiao'xxi'tong</t>
    </rPh>
    <phoneticPr fontId="12" type="noConversion"/>
  </si>
  <si>
    <t>R1.0</t>
    <phoneticPr fontId="12" type="noConversion"/>
  </si>
  <si>
    <t>陈欣、王路欣、马小镔、雷文斌</t>
    <phoneticPr fontId="12" type="noConversion"/>
  </si>
  <si>
    <t>邓建博、胡睿</t>
    <phoneticPr fontId="12" type="noConversion"/>
  </si>
  <si>
    <t>国泰安互联网金融支付实训系统</t>
    <phoneticPr fontId="12" type="noConversion"/>
  </si>
  <si>
    <t>V1.0</t>
    <phoneticPr fontId="12" type="noConversion"/>
  </si>
  <si>
    <t>胡皓月</t>
    <phoneticPr fontId="12" type="noConversion"/>
  </si>
  <si>
    <t>胡睿</t>
    <phoneticPr fontId="12" type="noConversion"/>
  </si>
  <si>
    <t>产品编码</t>
    <phoneticPr fontId="2" type="noConversion"/>
  </si>
  <si>
    <t>产品（研发）类型</t>
    <phoneticPr fontId="2" type="noConversion"/>
  </si>
  <si>
    <t>产品（交付）类型</t>
    <phoneticPr fontId="2" type="noConversion"/>
  </si>
  <si>
    <t>预计投入研发成本(万）</t>
    <phoneticPr fontId="2" type="noConversion"/>
  </si>
  <si>
    <t>是否为18年项目</t>
    <phoneticPr fontId="2" type="noConversion"/>
  </si>
  <si>
    <t>18年软件销售额（万）</t>
    <phoneticPr fontId="2" type="noConversion"/>
  </si>
  <si>
    <t>计划销量（套数）</t>
    <phoneticPr fontId="2" type="noConversion"/>
  </si>
  <si>
    <t>Q1(万）</t>
    <phoneticPr fontId="2" type="noConversion"/>
  </si>
  <si>
    <t>Q2(万）</t>
    <phoneticPr fontId="2" type="noConversion"/>
  </si>
  <si>
    <t>Q3(万）</t>
    <phoneticPr fontId="2" type="noConversion"/>
  </si>
  <si>
    <t>Q4(万）</t>
    <phoneticPr fontId="2" type="noConversion"/>
  </si>
  <si>
    <t>风险说明</t>
    <phoneticPr fontId="2" type="noConversion"/>
  </si>
  <si>
    <t>旅游地理-旅游民俗、旅游地理、客源国、宗教文化</t>
    <phoneticPr fontId="2" type="noConversion"/>
  </si>
  <si>
    <t>仇晓婧</t>
    <phoneticPr fontId="2" type="noConversion"/>
  </si>
  <si>
    <t>谢恒</t>
    <phoneticPr fontId="12" type="noConversion"/>
  </si>
  <si>
    <t>旅游规划实训软件</t>
    <phoneticPr fontId="2" type="noConversion"/>
  </si>
  <si>
    <t>待定</t>
    <phoneticPr fontId="2" type="noConversion"/>
  </si>
  <si>
    <t>会展综合实训平台</t>
    <phoneticPr fontId="2" type="noConversion"/>
  </si>
  <si>
    <t>v1.6</t>
    <phoneticPr fontId="2" type="noConversion"/>
  </si>
  <si>
    <t>柯金陵</t>
    <phoneticPr fontId="2" type="noConversion"/>
  </si>
  <si>
    <t>田茂川</t>
    <phoneticPr fontId="12" type="noConversion"/>
  </si>
  <si>
    <t>需求完成</t>
    <phoneticPr fontId="2" type="noConversion"/>
  </si>
  <si>
    <t>新产品</t>
    <phoneticPr fontId="2" type="noConversion"/>
  </si>
  <si>
    <t>新零售综合实训与大赛平台</t>
    <phoneticPr fontId="2" type="noConversion"/>
  </si>
  <si>
    <t>陈小青</t>
    <phoneticPr fontId="2" type="noConversion"/>
  </si>
  <si>
    <t>A</t>
    <phoneticPr fontId="2" type="noConversion"/>
  </si>
  <si>
    <t>合肥</t>
    <phoneticPr fontId="12" type="noConversion"/>
  </si>
  <si>
    <t>网络营销教学软件</t>
    <phoneticPr fontId="2" type="noConversion"/>
  </si>
  <si>
    <t>吴丹丹</t>
    <phoneticPr fontId="2" type="noConversion"/>
  </si>
  <si>
    <t>苗家杭</t>
    <phoneticPr fontId="12" type="noConversion"/>
  </si>
  <si>
    <t>跨专业经管综合实践平台</t>
    <phoneticPr fontId="2" type="noConversion"/>
  </si>
  <si>
    <t>v2.2</t>
    <phoneticPr fontId="2" type="noConversion"/>
  </si>
  <si>
    <t>陈珊</t>
    <phoneticPr fontId="2" type="noConversion"/>
  </si>
  <si>
    <t>张丽平</t>
    <phoneticPr fontId="12" type="noConversion"/>
  </si>
  <si>
    <t>云报关实训软件</t>
    <phoneticPr fontId="2" type="noConversion"/>
  </si>
  <si>
    <t>王远见</t>
    <phoneticPr fontId="2" type="noConversion"/>
  </si>
  <si>
    <t>胡昆</t>
    <phoneticPr fontId="12" type="noConversion"/>
  </si>
  <si>
    <t>物流商贸模拟电子沙盘</t>
    <phoneticPr fontId="2" type="noConversion"/>
  </si>
  <si>
    <t>王兆辉</t>
    <phoneticPr fontId="2" type="noConversion"/>
  </si>
  <si>
    <t>物流系统教学管理平台</t>
    <phoneticPr fontId="2" type="noConversion"/>
  </si>
  <si>
    <t>刘风华</t>
    <phoneticPr fontId="2" type="noConversion"/>
  </si>
  <si>
    <t>国泰安商谈赢家实战平台</t>
    <phoneticPr fontId="2" type="noConversion"/>
  </si>
  <si>
    <t>v1.0</t>
    <phoneticPr fontId="2" type="noConversion"/>
  </si>
  <si>
    <t>何卫东</t>
    <phoneticPr fontId="2" type="noConversion"/>
  </si>
  <si>
    <t>国泰安客户关系管理实训系统（软件）</t>
    <phoneticPr fontId="2" type="noConversion"/>
  </si>
  <si>
    <t>国泰安工作分析实训系统软件</t>
    <phoneticPr fontId="2" type="noConversion"/>
  </si>
  <si>
    <t>国泰安公文写作实训系统（软件）</t>
    <phoneticPr fontId="2" type="noConversion"/>
  </si>
  <si>
    <t>国泰安课程教学辅助系统</t>
    <phoneticPr fontId="2" type="noConversion"/>
  </si>
  <si>
    <t>国泰安供应链实战演练教学软件</t>
    <phoneticPr fontId="2" type="noConversion"/>
  </si>
  <si>
    <t>李玉芳</t>
    <phoneticPr fontId="2" type="noConversion"/>
  </si>
  <si>
    <t>陈海明</t>
    <phoneticPr fontId="12" type="noConversion"/>
  </si>
  <si>
    <t>需求完成</t>
    <phoneticPr fontId="12" type="noConversion"/>
  </si>
  <si>
    <t>国泰安电商客服教学系统</t>
    <phoneticPr fontId="12" type="noConversion"/>
  </si>
  <si>
    <t>国泰安跨境电商企业经营实战平台教学软件</t>
    <phoneticPr fontId="12" type="noConversion"/>
  </si>
  <si>
    <t>杨玲</t>
    <phoneticPr fontId="2" type="noConversion"/>
  </si>
  <si>
    <t>田茂川</t>
    <phoneticPr fontId="12" type="noConversion"/>
  </si>
  <si>
    <t>国泰安综合第三方物流实训软件平台(拣货台车)</t>
    <phoneticPr fontId="12" type="noConversion"/>
  </si>
  <si>
    <t>V4.1.1</t>
    <phoneticPr fontId="12" type="noConversion"/>
  </si>
  <si>
    <t>赵玲</t>
    <phoneticPr fontId="2" type="noConversion"/>
  </si>
  <si>
    <t>否</t>
    <phoneticPr fontId="2" type="noConversion"/>
  </si>
  <si>
    <t>是</t>
    <phoneticPr fontId="2" type="noConversion"/>
  </si>
  <si>
    <t>SD-FNIF-US-008-SC-03</t>
  </si>
  <si>
    <t>国泰安金融大赛系统</t>
    <phoneticPr fontId="2" type="noConversion"/>
  </si>
  <si>
    <t>V1.2</t>
    <phoneticPr fontId="2" type="noConversion"/>
  </si>
  <si>
    <t>雷文斌</t>
    <phoneticPr fontId="2" type="noConversion"/>
  </si>
  <si>
    <t>赖可军</t>
    <phoneticPr fontId="2" type="noConversion"/>
  </si>
  <si>
    <t>是</t>
    <phoneticPr fontId="2" type="noConversion"/>
  </si>
  <si>
    <t>V1.3</t>
    <phoneticPr fontId="2" type="noConversion"/>
  </si>
  <si>
    <t>SD-FNBK-US-010-SC-02</t>
  </si>
  <si>
    <t>国泰安格致课程教学系统</t>
    <phoneticPr fontId="2" type="noConversion"/>
  </si>
  <si>
    <t>V1.1</t>
    <phoneticPr fontId="2" type="noConversion"/>
  </si>
  <si>
    <t>郎朗</t>
    <phoneticPr fontId="2" type="noConversion"/>
  </si>
  <si>
    <t>国泰安RICH财商互动课堂</t>
    <phoneticPr fontId="2" type="noConversion"/>
  </si>
  <si>
    <t>肖亚荣</t>
    <phoneticPr fontId="2" type="noConversion"/>
  </si>
  <si>
    <t>宋丽华</t>
    <phoneticPr fontId="2" type="noConversion"/>
  </si>
  <si>
    <t>新产品</t>
    <phoneticPr fontId="2" type="noConversion"/>
  </si>
  <si>
    <t>教育实训软件开发中心</t>
    <phoneticPr fontId="2" type="noConversion"/>
  </si>
  <si>
    <t>移动电商教学平台</t>
    <phoneticPr fontId="2" type="noConversion"/>
  </si>
  <si>
    <t>杨玲</t>
    <phoneticPr fontId="2" type="noConversion"/>
  </si>
  <si>
    <t>A</t>
    <phoneticPr fontId="2" type="noConversion"/>
  </si>
  <si>
    <t>是</t>
    <phoneticPr fontId="2" type="noConversion"/>
  </si>
  <si>
    <t>3D秘书情景实训</t>
    <phoneticPr fontId="2" type="noConversion"/>
  </si>
  <si>
    <t>v2.0</t>
    <phoneticPr fontId="2" type="noConversion"/>
  </si>
  <si>
    <t>是</t>
    <phoneticPr fontId="2" type="noConversion"/>
  </si>
  <si>
    <t>v1.1</t>
    <phoneticPr fontId="2" type="noConversion"/>
  </si>
  <si>
    <t>v1.2</t>
    <phoneticPr fontId="2" type="noConversion"/>
  </si>
  <si>
    <t>v1.4</t>
    <phoneticPr fontId="2" type="noConversion"/>
  </si>
  <si>
    <t>商谈赢家</t>
    <phoneticPr fontId="2" type="noConversion"/>
  </si>
  <si>
    <t>付启忠</t>
    <phoneticPr fontId="2" type="noConversion"/>
  </si>
  <si>
    <t>自有软件</t>
    <phoneticPr fontId="2" type="noConversion"/>
  </si>
  <si>
    <t>按产品线成本分布</t>
    <phoneticPr fontId="2" type="noConversion"/>
  </si>
  <si>
    <t>单位：万</t>
    <phoneticPr fontId="2" type="noConversion"/>
  </si>
  <si>
    <t>合计</t>
    <phoneticPr fontId="2" type="noConversion"/>
  </si>
  <si>
    <t>预计利润</t>
    <phoneticPr fontId="2" type="noConversion"/>
  </si>
  <si>
    <t>填报成本</t>
    <phoneticPr fontId="2" type="noConversion"/>
  </si>
  <si>
    <t>按产品线销售额分布</t>
    <phoneticPr fontId="2" type="noConversion"/>
  </si>
  <si>
    <t>2018年研发体系产品规划分布</t>
    <phoneticPr fontId="2" type="noConversion"/>
  </si>
  <si>
    <t>按事业部分布成本及销售额</t>
    <phoneticPr fontId="2" type="noConversion"/>
  </si>
  <si>
    <t>对接开发中心分布成本及销售额</t>
    <phoneticPr fontId="2" type="noConversion"/>
  </si>
  <si>
    <t>按产品线成本分布成本及利润</t>
    <phoneticPr fontId="2" type="noConversion"/>
  </si>
  <si>
    <r>
      <t>核算成本</t>
    </r>
    <r>
      <rPr>
        <b/>
        <sz val="9"/>
        <color theme="1"/>
        <rFont val="宋体"/>
        <family val="3"/>
        <charset val="134"/>
        <scheme val="minor"/>
      </rPr>
      <t>（2万/人月）</t>
    </r>
    <phoneticPr fontId="2" type="noConversion"/>
  </si>
  <si>
    <t>国泰安汽车动力总成VR实训系统V2.0</t>
    <phoneticPr fontId="12" type="noConversion"/>
  </si>
  <si>
    <t>国泰安汽车故障诊断VR实训系统V1.0</t>
    <phoneticPr fontId="12" type="noConversion"/>
  </si>
  <si>
    <t>国泰安汽车VR智慧课堂软件V2.0</t>
    <phoneticPr fontId="12" type="noConversion"/>
  </si>
  <si>
    <t>《汽车发动机构造与维修》VR课程</t>
    <phoneticPr fontId="12" type="noConversion"/>
  </si>
  <si>
    <t>国泰安汽车故障诊断VR实训系统V2.0</t>
    <phoneticPr fontId="12" type="noConversion"/>
  </si>
  <si>
    <t>汽车维修保养VR实训系统V1.0</t>
    <phoneticPr fontId="12" type="noConversion"/>
  </si>
  <si>
    <t>汽车发动机模拟拆装VR实训系统（威朗汽车）</t>
    <phoneticPr fontId="12" type="noConversion"/>
  </si>
  <si>
    <t>混动汽车动力系统拆装及原理VR实训系统V2.0（丰田普锐斯）</t>
    <phoneticPr fontId="12" type="noConversion"/>
  </si>
  <si>
    <t>新能源汽车VR智慧课堂软件V1.0（电动汽车)</t>
    <phoneticPr fontId="12" type="noConversion"/>
  </si>
  <si>
    <t>新能源汽车VR智慧课堂软件V2.0（混动汽车）</t>
    <phoneticPr fontId="12" type="noConversion"/>
  </si>
  <si>
    <t>CRH动车组VR智慧课堂软件 V2.0</t>
    <phoneticPr fontId="12" type="noConversion"/>
  </si>
  <si>
    <t>国泰安机器人控制柜拆装VR虚拟仿真教学软件</t>
    <phoneticPr fontId="12" type="noConversion"/>
  </si>
  <si>
    <t>机器人伺服电机拆装VR教学系统</t>
    <phoneticPr fontId="12" type="noConversion"/>
  </si>
  <si>
    <t>机器人示教器模拟控制VR教学系统</t>
    <phoneticPr fontId="12" type="noConversion"/>
  </si>
  <si>
    <t>机器人工作站模拟VR教学系统</t>
    <phoneticPr fontId="12" type="noConversion"/>
  </si>
  <si>
    <t>工业机器人VR智慧课堂V2.0</t>
    <phoneticPr fontId="12" type="noConversion"/>
  </si>
  <si>
    <t>工业机器人岗位VR实训系统V2.0</t>
    <phoneticPr fontId="12" type="noConversion"/>
  </si>
  <si>
    <t>工业机器人基础VR教学系统V2.0</t>
    <phoneticPr fontId="12" type="noConversion"/>
  </si>
  <si>
    <t>毛轶</t>
    <phoneticPr fontId="12" type="noConversion"/>
  </si>
  <si>
    <t>童永波</t>
    <phoneticPr fontId="12" type="noConversion"/>
  </si>
  <si>
    <t>刘杰</t>
    <phoneticPr fontId="12" type="noConversion"/>
  </si>
  <si>
    <t>郭丁</t>
    <phoneticPr fontId="12" type="noConversion"/>
  </si>
  <si>
    <t>外包公司</t>
    <phoneticPr fontId="12" type="noConversion"/>
  </si>
  <si>
    <t>聂祖承</t>
    <phoneticPr fontId="12" type="noConversion"/>
  </si>
  <si>
    <t>陆地</t>
    <phoneticPr fontId="12" type="noConversion"/>
  </si>
  <si>
    <t>方炬发</t>
    <phoneticPr fontId="12" type="noConversion"/>
  </si>
  <si>
    <t>长沙</t>
    <phoneticPr fontId="12" type="noConversion"/>
  </si>
  <si>
    <t>合肥</t>
    <phoneticPr fontId="12" type="noConversion"/>
  </si>
  <si>
    <t>深圳</t>
    <phoneticPr fontId="12" type="noConversion"/>
  </si>
  <si>
    <t>深圳.长沙</t>
    <phoneticPr fontId="12" type="noConversion"/>
  </si>
  <si>
    <t>产品升级</t>
    <phoneticPr fontId="12" type="noConversion"/>
  </si>
  <si>
    <t>新产品</t>
    <phoneticPr fontId="12" type="noConversion"/>
  </si>
  <si>
    <t>合同项目</t>
    <phoneticPr fontId="12" type="noConversion"/>
  </si>
  <si>
    <t>中标项目</t>
    <phoneticPr fontId="12" type="noConversion"/>
  </si>
  <si>
    <t>产品优化</t>
    <phoneticPr fontId="12" type="noConversion"/>
  </si>
  <si>
    <t>教育4D开发中心</t>
  </si>
  <si>
    <t>教育5D开发中心</t>
  </si>
  <si>
    <t>教育6D开发中心</t>
  </si>
  <si>
    <t>教育7D开发中心</t>
  </si>
  <si>
    <t>教育8D开发中心</t>
  </si>
  <si>
    <t>教育9D开发中心</t>
  </si>
  <si>
    <t>教育10D开发中心</t>
  </si>
  <si>
    <t>教育11D开发中心</t>
  </si>
  <si>
    <t>教育12D开发中心</t>
  </si>
  <si>
    <t>教育13D开发中心</t>
  </si>
  <si>
    <t>教育14D开发中心</t>
  </si>
  <si>
    <t>教育15D开发中心</t>
  </si>
  <si>
    <t>教育16D开发中心</t>
  </si>
  <si>
    <t>教育17D开发中心</t>
  </si>
  <si>
    <t>教育18D开发中心</t>
  </si>
  <si>
    <t>教育19D开发中心</t>
  </si>
  <si>
    <t>教育20D开发中心</t>
  </si>
  <si>
    <t>教育21D开发中心</t>
  </si>
  <si>
    <t>教育22D开发中心</t>
  </si>
  <si>
    <t>教育23D开发中心</t>
  </si>
  <si>
    <t>教育24D开发中心</t>
  </si>
  <si>
    <t>教育25D开发中心</t>
  </si>
  <si>
    <t>教育26D开发中心</t>
  </si>
  <si>
    <t>教育27D开发中心</t>
  </si>
  <si>
    <t>教育28D开发中心</t>
  </si>
  <si>
    <t>教育29D开发中心</t>
  </si>
  <si>
    <t>教育30D开发中心</t>
  </si>
  <si>
    <t>教育31D开发中心</t>
  </si>
  <si>
    <t>教育32D开发中心</t>
  </si>
  <si>
    <t>教育33D开发中心</t>
  </si>
  <si>
    <t>教育34D开发中心</t>
  </si>
  <si>
    <t>教育35D开发中心</t>
  </si>
  <si>
    <t>教育36D开发中心</t>
  </si>
  <si>
    <t>教育37D开发中心</t>
  </si>
  <si>
    <t>教育38D开发中心</t>
  </si>
  <si>
    <t>教育39D开发中心</t>
  </si>
  <si>
    <t>教育40D开发中心</t>
  </si>
  <si>
    <t>教育41D开发中心</t>
  </si>
  <si>
    <t>教育42D开发中心</t>
  </si>
  <si>
    <t>教育43D开发中心</t>
  </si>
  <si>
    <t>教育44D开发中心</t>
  </si>
  <si>
    <t>V2.0</t>
    <phoneticPr fontId="12" type="noConversion"/>
  </si>
  <si>
    <t>王小龙</t>
    <phoneticPr fontId="2" type="noConversion"/>
  </si>
  <si>
    <t>否</t>
    <phoneticPr fontId="2" type="noConversion"/>
  </si>
  <si>
    <t>V1.0</t>
    <phoneticPr fontId="12" type="noConversion"/>
  </si>
  <si>
    <t>卢凯航</t>
    <phoneticPr fontId="12" type="noConversion"/>
  </si>
  <si>
    <t>李金金</t>
    <phoneticPr fontId="2" type="noConversion"/>
  </si>
  <si>
    <t>是</t>
    <phoneticPr fontId="2" type="noConversion"/>
  </si>
  <si>
    <t>《汽车底盘构造与维修》VR课程</t>
    <phoneticPr fontId="12" type="noConversion"/>
  </si>
  <si>
    <t>《汽车电气设备构造与维修》VR课程</t>
    <phoneticPr fontId="12" type="noConversion"/>
  </si>
  <si>
    <t>国泰安纯电动汽车VR实训系统V1.0</t>
    <phoneticPr fontId="12" type="noConversion"/>
  </si>
  <si>
    <t>兰海滨</t>
    <phoneticPr fontId="2" type="noConversion"/>
  </si>
  <si>
    <t>《动力电池及电池管理和维护》VR课程</t>
    <phoneticPr fontId="12" type="noConversion"/>
  </si>
  <si>
    <t>黄丽</t>
    <phoneticPr fontId="2" type="noConversion"/>
  </si>
  <si>
    <t>混合动力汽车VR实训系统（比亚迪秦）</t>
    <phoneticPr fontId="12" type="noConversion"/>
  </si>
  <si>
    <t>城市轨道交通电客车车门VR模拟教学软件</t>
    <phoneticPr fontId="12" type="noConversion"/>
  </si>
  <si>
    <t>李明</t>
    <phoneticPr fontId="2" type="noConversion"/>
  </si>
  <si>
    <t>申安国</t>
    <phoneticPr fontId="12" type="noConversion"/>
  </si>
  <si>
    <t>周小军</t>
    <phoneticPr fontId="12" type="noConversion"/>
  </si>
  <si>
    <t>黄龙</t>
    <phoneticPr fontId="2" type="noConversion"/>
  </si>
  <si>
    <t>国泰安液压技术VR实训系统V1.0</t>
    <phoneticPr fontId="12" type="noConversion"/>
  </si>
  <si>
    <t>赵俊. 揭春霞</t>
    <phoneticPr fontId="2" type="noConversion"/>
  </si>
  <si>
    <t>国泰安机械基础VR智慧课堂V1.0</t>
    <phoneticPr fontId="12" type="noConversion"/>
  </si>
  <si>
    <t>赵俊</t>
    <phoneticPr fontId="2" type="noConversion"/>
  </si>
  <si>
    <t>国泰安互换性与技术测量VR智慧课堂V1.0</t>
    <phoneticPr fontId="12" type="noConversion"/>
  </si>
  <si>
    <t>揭春霞</t>
    <phoneticPr fontId="2" type="noConversion"/>
  </si>
  <si>
    <t>国泰安气动技术VR教学系统V1.0</t>
    <phoneticPr fontId="12" type="noConversion"/>
  </si>
  <si>
    <t>国泰安机械基础VR智慧课堂V2.0</t>
    <phoneticPr fontId="12" type="noConversion"/>
  </si>
  <si>
    <t>国泰安维修电工VR教学系统</t>
    <phoneticPr fontId="12" type="noConversion"/>
  </si>
  <si>
    <t>国泰安多层PCB板结构和布线VR教学系统</t>
    <phoneticPr fontId="12" type="noConversion"/>
  </si>
  <si>
    <t>茶叶机械拆装VR实训系统</t>
    <phoneticPr fontId="12" type="noConversion"/>
  </si>
  <si>
    <t xml:space="preserve"> 分娩机制VR智慧课堂软件V1.1</t>
    <phoneticPr fontId="12" type="noConversion"/>
  </si>
  <si>
    <t>V1.1</t>
    <phoneticPr fontId="12" type="noConversion"/>
  </si>
  <si>
    <t>曹玉珍</t>
    <phoneticPr fontId="2" type="noConversion"/>
  </si>
  <si>
    <t xml:space="preserve"> 分娩机制VR智慧课堂软件V2.0</t>
    <phoneticPr fontId="12" type="noConversion"/>
  </si>
  <si>
    <t>外科护理学VR实训系统V1.0</t>
    <phoneticPr fontId="12" type="noConversion"/>
  </si>
  <si>
    <t>康复护理技术VR实训系统V1.0</t>
    <phoneticPr fontId="12" type="noConversion"/>
  </si>
  <si>
    <t>中药材鉴别VR教学系统V1.0</t>
    <phoneticPr fontId="12" type="noConversion"/>
  </si>
  <si>
    <t>马驰</t>
    <phoneticPr fontId="12" type="noConversion"/>
  </si>
  <si>
    <t>国泰安血管介入手术3D模拟实训系统V1.0</t>
    <phoneticPr fontId="12" type="noConversion"/>
  </si>
  <si>
    <t>吴丽雪</t>
    <phoneticPr fontId="2" type="noConversion"/>
  </si>
  <si>
    <t>犬解剖VR实训软件（国际版）</t>
    <phoneticPr fontId="12" type="noConversion"/>
  </si>
  <si>
    <t>动物解剖VR智慧课堂软件--牛</t>
    <phoneticPr fontId="12" type="noConversion"/>
  </si>
  <si>
    <t>VR产品名称&amp;功能补全批量更改</t>
    <phoneticPr fontId="12" type="noConversion"/>
  </si>
  <si>
    <t>动作捕捉VR系列产品开发（单面投影/VR头盔结合）</t>
    <phoneticPr fontId="12" type="noConversion"/>
  </si>
  <si>
    <t>彭聪聪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</si>
</sst>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0"/>
      <name val="黑体"/>
      <family val="3"/>
      <charset val="134"/>
    </font>
    <font>
      <sz val="12"/>
      <color theme="0"/>
      <name val="黑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0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/>
    </xf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14" fillId="0" borderId="0" xfId="0" applyFont="1">
      <alignment vertical="center"/>
    </xf>
    <xf numFmtId="0" fontId="14" fillId="6" borderId="0" xfId="0" applyFont="1" applyFill="1">
      <alignment vertical="center"/>
    </xf>
    <xf numFmtId="0" fontId="16" fillId="6" borderId="0" xfId="0" applyFont="1" applyFill="1" applyAlignment="1">
      <alignment horizontal="right" vertical="center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18" fillId="5" borderId="4" xfId="0" applyFont="1" applyFill="1" applyBorder="1">
      <alignment vertical="center"/>
    </xf>
    <xf numFmtId="0" fontId="18" fillId="5" borderId="3" xfId="0" applyFont="1" applyFill="1" applyBorder="1">
      <alignment vertical="center"/>
    </xf>
    <xf numFmtId="0" fontId="18" fillId="5" borderId="5" xfId="0" applyFont="1" applyFill="1" applyBorder="1">
      <alignment vertical="center"/>
    </xf>
    <xf numFmtId="0" fontId="18" fillId="5" borderId="0" xfId="0" applyFont="1" applyFill="1" applyBorder="1">
      <alignment vertical="center"/>
    </xf>
    <xf numFmtId="0" fontId="20" fillId="5" borderId="4" xfId="0" applyFont="1" applyFill="1" applyBorder="1" applyAlignment="1">
      <alignment horizontal="right" vertical="center"/>
    </xf>
    <xf numFmtId="0" fontId="20" fillId="5" borderId="4" xfId="0" applyFont="1" applyFill="1" applyBorder="1">
      <alignment vertical="center"/>
    </xf>
    <xf numFmtId="0" fontId="20" fillId="5" borderId="3" xfId="0" applyFont="1" applyFill="1" applyBorder="1" applyAlignment="1">
      <alignment horizontal="right" vertical="center"/>
    </xf>
    <xf numFmtId="0" fontId="20" fillId="5" borderId="3" xfId="0" applyFont="1" applyFill="1" applyBorder="1">
      <alignment vertical="center"/>
    </xf>
    <xf numFmtId="0" fontId="20" fillId="5" borderId="5" xfId="0" applyFont="1" applyFill="1" applyBorder="1" applyAlignment="1">
      <alignment horizontal="right" vertical="center"/>
    </xf>
    <xf numFmtId="0" fontId="20" fillId="5" borderId="5" xfId="0" applyFont="1" applyFill="1" applyBorder="1">
      <alignment vertical="center"/>
    </xf>
    <xf numFmtId="0" fontId="18" fillId="5" borderId="0" xfId="0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6" fillId="3" borderId="1" xfId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3" borderId="6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/>
    </xf>
    <xf numFmtId="0" fontId="0" fillId="3" borderId="1" xfId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6" fillId="6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5" borderId="0" xfId="0" applyFill="1" applyAlignment="1">
      <alignment horizontal="center" vertical="center"/>
    </xf>
    <xf numFmtId="0" fontId="15" fillId="6" borderId="0" xfId="0" applyFont="1" applyFill="1" applyBorder="1">
      <alignment vertical="center"/>
    </xf>
    <xf numFmtId="0" fontId="14" fillId="6" borderId="0" xfId="0" applyFont="1" applyFill="1" applyBorder="1">
      <alignment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right" vertical="center"/>
    </xf>
    <xf numFmtId="0" fontId="13" fillId="5" borderId="0" xfId="0" applyFont="1" applyFill="1" applyBorder="1" applyAlignment="1">
      <alignment horizontal="right" vertical="center" wrapText="1"/>
    </xf>
    <xf numFmtId="0" fontId="19" fillId="5" borderId="0" xfId="0" applyFont="1" applyFill="1" applyBorder="1" applyAlignment="1">
      <alignment horizontal="right" vertical="center"/>
    </xf>
    <xf numFmtId="0" fontId="19" fillId="5" borderId="0" xfId="0" applyFont="1" applyFill="1" applyBorder="1" applyAlignment="1">
      <alignment horizontal="right" vertical="center" wrapText="1"/>
    </xf>
    <xf numFmtId="0" fontId="24" fillId="0" borderId="0" xfId="0" applyFont="1" applyAlignment="1">
      <alignment horizontal="centerContinuous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8" fillId="3" borderId="6" xfId="1" applyNumberFormat="1" applyFont="1" applyFill="1" applyBorder="1" applyAlignment="1">
      <alignment horizontal="center" vertical="center"/>
    </xf>
    <xf numFmtId="176" fontId="8" fillId="3" borderId="7" xfId="1" applyNumberFormat="1" applyFont="1" applyFill="1" applyBorder="1" applyAlignment="1">
      <alignment horizontal="center" vertical="center"/>
    </xf>
  </cellXfs>
  <cellStyles count="12">
    <cellStyle name="常规" xfId="0" builtinId="0"/>
    <cellStyle name="常规 2" xfId="3"/>
    <cellStyle name="常规 2 2" xfId="6"/>
    <cellStyle name="常规 2 2 2 2 3" xfId="7"/>
    <cellStyle name="常规 3" xfId="1"/>
    <cellStyle name="常规 3 2" xfId="8"/>
    <cellStyle name="常规 4" xfId="2"/>
    <cellStyle name="常规 4 2" xfId="4"/>
    <cellStyle name="常规 5" xfId="9"/>
    <cellStyle name="常规 6" xfId="10"/>
    <cellStyle name="常规 7" xfId="5"/>
    <cellStyle name="常规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成本业绩统计!$E$3</c:f>
              <c:strCache>
                <c:ptCount val="1"/>
                <c:pt idx="0">
                  <c:v>核算成本（2万/人月）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成本业绩统计!$B$4:$B$9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成本业绩统计!$E$4:$E$9</c:f>
              <c:numCache>
                <c:formatCode>General</c:formatCode>
                <c:ptCount val="6"/>
                <c:pt idx="0">
                  <c:v>552</c:v>
                </c:pt>
                <c:pt idx="1">
                  <c:v>1776</c:v>
                </c:pt>
                <c:pt idx="2">
                  <c:v>2232</c:v>
                </c:pt>
                <c:pt idx="3">
                  <c:v>2256</c:v>
                </c:pt>
                <c:pt idx="4">
                  <c:v>408</c:v>
                </c:pt>
                <c:pt idx="5">
                  <c:v>2496</c:v>
                </c:pt>
              </c:numCache>
            </c:numRef>
          </c:val>
        </c:ser>
        <c:ser>
          <c:idx val="1"/>
          <c:order val="1"/>
          <c:tx>
            <c:strRef>
              <c:f>成本业绩统计!$G$3</c:f>
              <c:strCache>
                <c:ptCount val="1"/>
                <c:pt idx="0">
                  <c:v>填报成本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成本业绩统计!$B$4:$B$9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成本业绩统计!$G$4:$G$9</c:f>
              <c:numCache>
                <c:formatCode>General</c:formatCode>
                <c:ptCount val="6"/>
                <c:pt idx="0">
                  <c:v>415</c:v>
                </c:pt>
                <c:pt idx="1">
                  <c:v>1113.5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93248"/>
        <c:axId val="173507328"/>
      </c:barChart>
      <c:catAx>
        <c:axId val="1734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07328"/>
        <c:crosses val="autoZero"/>
        <c:auto val="1"/>
        <c:lblAlgn val="ctr"/>
        <c:lblOffset val="100"/>
        <c:noMultiLvlLbl val="0"/>
      </c:catAx>
      <c:valAx>
        <c:axId val="173507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493248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成本业绩统计!$D$14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成本业绩统计!$B$15:$B$20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成本业绩统计!$D$15:$D$20</c:f>
              <c:numCache>
                <c:formatCode>General</c:formatCode>
                <c:ptCount val="6"/>
                <c:pt idx="0">
                  <c:v>200</c:v>
                </c:pt>
                <c:pt idx="1">
                  <c:v>220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661</c:v>
                </c:pt>
              </c:numCache>
            </c:numRef>
          </c:val>
        </c:ser>
        <c:ser>
          <c:idx val="1"/>
          <c:order val="1"/>
          <c:tx>
            <c:strRef>
              <c:f>成本业绩统计!$E$14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成本业绩统计!$B$15:$B$20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成本业绩统计!$E$15:$E$20</c:f>
              <c:numCache>
                <c:formatCode>General</c:formatCode>
                <c:ptCount val="6"/>
                <c:pt idx="0">
                  <c:v>700</c:v>
                </c:pt>
                <c:pt idx="1">
                  <c:v>720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1053</c:v>
                </c:pt>
              </c:numCache>
            </c:numRef>
          </c:val>
        </c:ser>
        <c:ser>
          <c:idx val="2"/>
          <c:order val="2"/>
          <c:tx>
            <c:strRef>
              <c:f>成本业绩统计!$F$14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成本业绩统计!$B$15:$B$20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成本业绩统计!$F$15:$F$20</c:f>
              <c:numCache>
                <c:formatCode>General</c:formatCode>
                <c:ptCount val="6"/>
                <c:pt idx="0">
                  <c:v>700</c:v>
                </c:pt>
                <c:pt idx="1">
                  <c:v>1190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837</c:v>
                </c:pt>
              </c:numCache>
            </c:numRef>
          </c:val>
        </c:ser>
        <c:ser>
          <c:idx val="3"/>
          <c:order val="3"/>
          <c:tx>
            <c:strRef>
              <c:f>成本业绩统计!$G$14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成本业绩统计!$B$15:$B$20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成本业绩统计!$G$15:$G$20</c:f>
              <c:numCache>
                <c:formatCode>General</c:formatCode>
                <c:ptCount val="6"/>
                <c:pt idx="0">
                  <c:v>600</c:v>
                </c:pt>
                <c:pt idx="1">
                  <c:v>2170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37856"/>
        <c:axId val="175339392"/>
      </c:barChart>
      <c:catAx>
        <c:axId val="1753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39392"/>
        <c:crosses val="autoZero"/>
        <c:auto val="1"/>
        <c:lblAlgn val="ctr"/>
        <c:lblOffset val="100"/>
        <c:noMultiLvlLbl val="0"/>
      </c:catAx>
      <c:valAx>
        <c:axId val="17533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337856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成本业绩统计!$D$25</c:f>
              <c:strCache>
                <c:ptCount val="1"/>
                <c:pt idx="0">
                  <c:v>预计成本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成本业绩统计!$B$26:$B$29</c:f>
              <c:strCache>
                <c:ptCount val="4"/>
                <c:pt idx="0">
                  <c:v>教学评价部</c:v>
                </c:pt>
                <c:pt idx="1">
                  <c:v>金融事业部</c:v>
                </c:pt>
                <c:pt idx="2">
                  <c:v>经管事业部</c:v>
                </c:pt>
                <c:pt idx="3">
                  <c:v>智慧教育事业部</c:v>
                </c:pt>
              </c:strCache>
            </c:strRef>
          </c:cat>
          <c:val>
            <c:numRef>
              <c:f>成本业绩统计!$D$26:$D$29</c:f>
              <c:numCache>
                <c:formatCode>General</c:formatCode>
                <c:ptCount val="4"/>
                <c:pt idx="0">
                  <c:v>415</c:v>
                </c:pt>
                <c:pt idx="1">
                  <c:v>592</c:v>
                </c:pt>
                <c:pt idx="2">
                  <c:v>521.5</c:v>
                </c:pt>
                <c:pt idx="3">
                  <c:v>1023</c:v>
                </c:pt>
              </c:numCache>
            </c:numRef>
          </c:val>
        </c:ser>
        <c:ser>
          <c:idx val="1"/>
          <c:order val="1"/>
          <c:tx>
            <c:strRef>
              <c:f>成本业绩统计!$F$25</c:f>
              <c:strCache>
                <c:ptCount val="1"/>
                <c:pt idx="0">
                  <c:v>预计销售额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成本业绩统计!$B$26:$B$29</c:f>
              <c:strCache>
                <c:ptCount val="4"/>
                <c:pt idx="0">
                  <c:v>教学评价部</c:v>
                </c:pt>
                <c:pt idx="1">
                  <c:v>金融事业部</c:v>
                </c:pt>
                <c:pt idx="2">
                  <c:v>经管事业部</c:v>
                </c:pt>
                <c:pt idx="3">
                  <c:v>智慧教育事业部</c:v>
                </c:pt>
              </c:strCache>
            </c:strRef>
          </c:cat>
          <c:val>
            <c:numRef>
              <c:f>成本业绩统计!$F$26:$F$29</c:f>
              <c:numCache>
                <c:formatCode>General</c:formatCode>
                <c:ptCount val="4"/>
                <c:pt idx="0">
                  <c:v>2200</c:v>
                </c:pt>
                <c:pt idx="1">
                  <c:v>2840</c:v>
                </c:pt>
                <c:pt idx="2">
                  <c:v>1420</c:v>
                </c:pt>
                <c:pt idx="3">
                  <c:v>4295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69216"/>
        <c:axId val="175375104"/>
      </c:barChart>
      <c:catAx>
        <c:axId val="1753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75104"/>
        <c:crosses val="autoZero"/>
        <c:auto val="1"/>
        <c:lblAlgn val="ctr"/>
        <c:lblOffset val="100"/>
        <c:noMultiLvlLbl val="0"/>
      </c:catAx>
      <c:valAx>
        <c:axId val="175375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36921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成本业绩统计!$D$34</c:f>
              <c:strCache>
                <c:ptCount val="1"/>
                <c:pt idx="0">
                  <c:v>预计成本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成本业绩统计!$B$35:$B$38</c:f>
              <c:strCache>
                <c:ptCount val="4"/>
                <c:pt idx="0">
                  <c:v>教育信息化开发中心</c:v>
                </c:pt>
                <c:pt idx="1">
                  <c:v>教育3D开发中心</c:v>
                </c:pt>
                <c:pt idx="2">
                  <c:v>教育实训软件开发中心</c:v>
                </c:pt>
                <c:pt idx="3">
                  <c:v>资源中心</c:v>
                </c:pt>
              </c:strCache>
            </c:strRef>
          </c:cat>
          <c:val>
            <c:numRef>
              <c:f>成本业绩统计!$D$35:$D$38</c:f>
              <c:numCache>
                <c:formatCode>General</c:formatCode>
                <c:ptCount val="4"/>
                <c:pt idx="0">
                  <c:v>1438</c:v>
                </c:pt>
                <c:pt idx="1">
                  <c:v>0</c:v>
                </c:pt>
                <c:pt idx="2">
                  <c:v>1113.5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成本业绩统计!$F$34</c:f>
              <c:strCache>
                <c:ptCount val="1"/>
                <c:pt idx="0">
                  <c:v>预计销售额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成本业绩统计!$B$35:$B$38</c:f>
              <c:strCache>
                <c:ptCount val="4"/>
                <c:pt idx="0">
                  <c:v>教育信息化开发中心</c:v>
                </c:pt>
                <c:pt idx="1">
                  <c:v>教育3D开发中心</c:v>
                </c:pt>
                <c:pt idx="2">
                  <c:v>教育实训软件开发中心</c:v>
                </c:pt>
                <c:pt idx="3">
                  <c:v>资源中心</c:v>
                </c:pt>
              </c:strCache>
            </c:strRef>
          </c:cat>
          <c:val>
            <c:numRef>
              <c:f>成本业绩统计!$F$35:$F$38</c:f>
              <c:numCache>
                <c:formatCode>General</c:formatCode>
                <c:ptCount val="4"/>
                <c:pt idx="0">
                  <c:v>6495</c:v>
                </c:pt>
                <c:pt idx="1">
                  <c:v>0</c:v>
                </c:pt>
                <c:pt idx="2">
                  <c:v>4260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00832"/>
        <c:axId val="175402368"/>
      </c:barChart>
      <c:catAx>
        <c:axId val="1754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02368"/>
        <c:crosses val="autoZero"/>
        <c:auto val="1"/>
        <c:lblAlgn val="ctr"/>
        <c:lblOffset val="100"/>
        <c:noMultiLvlLbl val="0"/>
      </c:catAx>
      <c:valAx>
        <c:axId val="175402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400832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成本业绩统计!$C$44</c:f>
              <c:strCache>
                <c:ptCount val="1"/>
                <c:pt idx="0">
                  <c:v>填报成本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成本业绩统计!$B$45:$B$50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成本业绩统计!$C$45:$C$50</c:f>
              <c:numCache>
                <c:formatCode>General</c:formatCode>
                <c:ptCount val="6"/>
                <c:pt idx="0">
                  <c:v>415</c:v>
                </c:pt>
                <c:pt idx="1">
                  <c:v>1113.5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1023</c:v>
                </c:pt>
              </c:numCache>
            </c:numRef>
          </c:val>
        </c:ser>
        <c:ser>
          <c:idx val="1"/>
          <c:order val="1"/>
          <c:tx>
            <c:strRef>
              <c:f>成本业绩统计!$G$44</c:f>
              <c:strCache>
                <c:ptCount val="1"/>
                <c:pt idx="0">
                  <c:v>预计利润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成本业绩统计!$B$45:$B$50</c:f>
              <c:strCache>
                <c:ptCount val="6"/>
                <c:pt idx="0">
                  <c:v>教学评价线</c:v>
                </c:pt>
                <c:pt idx="1">
                  <c:v>综合实训线</c:v>
                </c:pt>
                <c:pt idx="2">
                  <c:v>VR特色产品线</c:v>
                </c:pt>
                <c:pt idx="3">
                  <c:v>资源线</c:v>
                </c:pt>
                <c:pt idx="4">
                  <c:v>公共技术产品线</c:v>
                </c:pt>
                <c:pt idx="5">
                  <c:v>智慧教育</c:v>
                </c:pt>
              </c:strCache>
            </c:strRef>
          </c:cat>
          <c:val>
            <c:numRef>
              <c:f>成本业绩统计!$G$45:$G$50</c:f>
              <c:numCache>
                <c:formatCode>General</c:formatCode>
                <c:ptCount val="6"/>
                <c:pt idx="0">
                  <c:v>1785</c:v>
                </c:pt>
                <c:pt idx="1">
                  <c:v>3146.5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448832"/>
        <c:axId val="175450368"/>
      </c:barChart>
      <c:catAx>
        <c:axId val="1754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50368"/>
        <c:crosses val="autoZero"/>
        <c:auto val="1"/>
        <c:lblAlgn val="ctr"/>
        <c:lblOffset val="100"/>
        <c:noMultiLvlLbl val="0"/>
      </c:catAx>
      <c:valAx>
        <c:axId val="17545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448832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</xdr:colOff>
      <xdr:row>2</xdr:row>
      <xdr:rowOff>5013</xdr:rowOff>
    </xdr:from>
    <xdr:to>
      <xdr:col>15</xdr:col>
      <xdr:colOff>0</xdr:colOff>
      <xdr:row>11</xdr:row>
      <xdr:rowOff>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11206</xdr:colOff>
      <xdr:row>12</xdr:row>
      <xdr:rowOff>333374</xdr:rowOff>
    </xdr:from>
    <xdr:to>
      <xdr:col>15</xdr:col>
      <xdr:colOff>0</xdr:colOff>
      <xdr:row>22</xdr:row>
      <xdr:rowOff>22411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24</xdr:row>
      <xdr:rowOff>0</xdr:rowOff>
    </xdr:from>
    <xdr:to>
      <xdr:col>15</xdr:col>
      <xdr:colOff>0</xdr:colOff>
      <xdr:row>31</xdr:row>
      <xdr:rowOff>22413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11206</xdr:colOff>
      <xdr:row>32</xdr:row>
      <xdr:rowOff>323850</xdr:rowOff>
    </xdr:from>
    <xdr:to>
      <xdr:col>15</xdr:col>
      <xdr:colOff>0</xdr:colOff>
      <xdr:row>40</xdr:row>
      <xdr:rowOff>11206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11206</xdr:colOff>
      <xdr:row>43</xdr:row>
      <xdr:rowOff>0</xdr:rowOff>
    </xdr:from>
    <xdr:to>
      <xdr:col>14</xdr:col>
      <xdr:colOff>826370</xdr:colOff>
      <xdr:row>52</xdr:row>
      <xdr:rowOff>27214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zoomScale="85" zoomScaleNormal="85" workbookViewId="0">
      <selection activeCell="D17" sqref="D17"/>
    </sheetView>
  </sheetViews>
  <sheetFormatPr defaultRowHeight="13.5"/>
  <cols>
    <col min="1" max="1" width="3.125" style="10" customWidth="1"/>
    <col min="2" max="2" width="21.125" customWidth="1"/>
    <col min="3" max="7" width="11" customWidth="1"/>
    <col min="8" max="9" width="4.625" customWidth="1"/>
    <col min="10" max="10" width="15.875" customWidth="1"/>
    <col min="11" max="12" width="11" customWidth="1"/>
    <col min="13" max="14" width="11" style="10" customWidth="1"/>
    <col min="15" max="15" width="11" customWidth="1"/>
  </cols>
  <sheetData>
    <row r="1" spans="2:16" s="10" customFormat="1" ht="48" customHeight="1">
      <c r="B1" s="94" t="s">
        <v>492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2:16" s="32" customFormat="1" ht="27" customHeight="1">
      <c r="B2" s="82" t="s">
        <v>486</v>
      </c>
      <c r="C2" s="33"/>
      <c r="D2" s="33"/>
      <c r="E2" s="33"/>
      <c r="F2" s="33"/>
      <c r="G2" s="33"/>
      <c r="H2" s="34"/>
      <c r="I2" s="33"/>
      <c r="J2" s="87"/>
      <c r="K2" s="88"/>
      <c r="L2" s="88"/>
      <c r="M2" s="88"/>
      <c r="N2" s="88"/>
      <c r="O2" s="34" t="s">
        <v>487</v>
      </c>
      <c r="P2" s="84"/>
    </row>
    <row r="3" spans="2:16" ht="27" customHeight="1" thickBot="1">
      <c r="B3" s="89" t="s">
        <v>118</v>
      </c>
      <c r="C3" s="90" t="s">
        <v>121</v>
      </c>
      <c r="D3" s="90"/>
      <c r="E3" s="91" t="s">
        <v>496</v>
      </c>
      <c r="F3" s="91"/>
      <c r="G3" s="92" t="s">
        <v>122</v>
      </c>
      <c r="H3" s="89"/>
      <c r="I3" s="27"/>
      <c r="J3" s="89"/>
      <c r="K3" s="89"/>
      <c r="L3" s="92"/>
      <c r="M3" s="90"/>
      <c r="N3" s="90"/>
      <c r="O3" s="90"/>
      <c r="P3" s="83"/>
    </row>
    <row r="4" spans="2:16" ht="27" customHeight="1">
      <c r="B4" s="56" t="s">
        <v>124</v>
      </c>
      <c r="C4" s="42">
        <v>23</v>
      </c>
      <c r="D4" s="42"/>
      <c r="E4" s="35">
        <f t="shared" ref="E4:E9" si="0">C4*2*12</f>
        <v>552</v>
      </c>
      <c r="F4" s="35"/>
      <c r="G4" s="45">
        <f>SUMIF(研发体系2018年产品规划!E:E,成本业绩统计!B4,研发体系2018年产品规划!R:R)</f>
        <v>415</v>
      </c>
      <c r="H4" s="35"/>
      <c r="I4" s="27"/>
      <c r="J4" s="31"/>
      <c r="K4" s="30"/>
      <c r="L4" s="55"/>
      <c r="M4" s="41"/>
      <c r="N4" s="41"/>
      <c r="O4" s="41"/>
      <c r="P4" s="85"/>
    </row>
    <row r="5" spans="2:16" ht="27" customHeight="1">
      <c r="B5" s="57" t="s">
        <v>125</v>
      </c>
      <c r="C5" s="43">
        <v>74</v>
      </c>
      <c r="D5" s="43"/>
      <c r="E5" s="29">
        <f t="shared" si="0"/>
        <v>1776</v>
      </c>
      <c r="F5" s="29"/>
      <c r="G5" s="46">
        <f>SUMIF(研发体系2018年产品规划!E:E,成本业绩统计!B5,研发体系2018年产品规划!R:R)</f>
        <v>1113.5</v>
      </c>
      <c r="H5" s="29"/>
      <c r="I5" s="27"/>
      <c r="J5" s="31"/>
      <c r="K5" s="30"/>
      <c r="L5" s="55"/>
      <c r="M5" s="41"/>
      <c r="N5" s="41"/>
      <c r="O5" s="41"/>
      <c r="P5" s="85"/>
    </row>
    <row r="6" spans="2:16" ht="27" customHeight="1">
      <c r="B6" s="57" t="s">
        <v>119</v>
      </c>
      <c r="C6" s="43">
        <v>93</v>
      </c>
      <c r="D6" s="43"/>
      <c r="E6" s="29">
        <f t="shared" si="0"/>
        <v>2232</v>
      </c>
      <c r="F6" s="29"/>
      <c r="G6" s="46">
        <f>SUMIF(研发体系2018年产品规划!E:E,成本业绩统计!B6,研发体系2018年产品规划!R:R)</f>
        <v>0</v>
      </c>
      <c r="H6" s="29"/>
      <c r="I6" s="27"/>
      <c r="J6" s="31"/>
      <c r="K6" s="30"/>
      <c r="L6" s="55"/>
      <c r="M6" s="41"/>
      <c r="N6" s="41"/>
      <c r="O6" s="41"/>
      <c r="P6" s="85"/>
    </row>
    <row r="7" spans="2:16" ht="27" customHeight="1">
      <c r="B7" s="57" t="s">
        <v>126</v>
      </c>
      <c r="C7" s="43">
        <v>94</v>
      </c>
      <c r="D7" s="43"/>
      <c r="E7" s="29">
        <f t="shared" si="0"/>
        <v>2256</v>
      </c>
      <c r="F7" s="29"/>
      <c r="G7" s="46">
        <f>SUMIF(研发体系2018年产品规划!E:E,成本业绩统计!B7,研发体系2018年产品规划!R:R)</f>
        <v>0</v>
      </c>
      <c r="H7" s="29"/>
      <c r="I7" s="27"/>
      <c r="J7" s="31"/>
      <c r="K7" s="30"/>
      <c r="L7" s="55"/>
      <c r="M7" s="41"/>
      <c r="N7" s="41"/>
      <c r="O7" s="41"/>
      <c r="P7" s="85"/>
    </row>
    <row r="8" spans="2:16" ht="27" customHeight="1">
      <c r="B8" s="57" t="s">
        <v>120</v>
      </c>
      <c r="C8" s="43">
        <v>17</v>
      </c>
      <c r="D8" s="43"/>
      <c r="E8" s="29">
        <f t="shared" si="0"/>
        <v>408</v>
      </c>
      <c r="F8" s="29"/>
      <c r="G8" s="46">
        <f>SUMIF(研发体系2018年产品规划!E:E,成本业绩统计!B8,研发体系2018年产品规划!R:R)</f>
        <v>0</v>
      </c>
      <c r="H8" s="29"/>
      <c r="I8" s="27"/>
      <c r="J8" s="31"/>
      <c r="K8" s="30"/>
      <c r="L8" s="55"/>
      <c r="M8" s="41"/>
      <c r="N8" s="41"/>
      <c r="O8" s="41"/>
      <c r="P8" s="85"/>
    </row>
    <row r="9" spans="2:16" ht="27" customHeight="1" thickBot="1">
      <c r="B9" s="58" t="s">
        <v>133</v>
      </c>
      <c r="C9" s="44">
        <v>104</v>
      </c>
      <c r="D9" s="44"/>
      <c r="E9" s="37">
        <f t="shared" si="0"/>
        <v>2496</v>
      </c>
      <c r="F9" s="37"/>
      <c r="G9" s="47">
        <f>SUMIF(研发体系2018年产品规划!E:E,成本业绩统计!B9,研发体系2018年产品规划!R:R)</f>
        <v>1023</v>
      </c>
      <c r="H9" s="37"/>
      <c r="I9" s="27"/>
      <c r="J9" s="31"/>
      <c r="K9" s="30"/>
      <c r="L9" s="55"/>
      <c r="M9" s="41"/>
      <c r="N9" s="41"/>
      <c r="O9" s="41"/>
      <c r="P9" s="85"/>
    </row>
    <row r="10" spans="2:16">
      <c r="B10" s="59" t="s">
        <v>123</v>
      </c>
      <c r="C10" s="41">
        <f>SUM(C4:C9)</f>
        <v>405</v>
      </c>
      <c r="D10" s="41"/>
      <c r="E10" s="31">
        <f t="shared" ref="E10:G10" si="1">SUM(E4:E9)</f>
        <v>9720</v>
      </c>
      <c r="F10" s="31"/>
      <c r="G10" s="48">
        <f t="shared" si="1"/>
        <v>2551.5</v>
      </c>
      <c r="H10" s="27"/>
      <c r="I10" s="27"/>
      <c r="J10" s="31"/>
      <c r="K10" s="30"/>
      <c r="L10" s="55"/>
      <c r="M10" s="41"/>
      <c r="N10" s="41"/>
      <c r="O10" s="41"/>
      <c r="P10" s="85"/>
    </row>
    <row r="11" spans="2:16">
      <c r="B11" s="27"/>
      <c r="C11" s="27"/>
      <c r="D11" s="27"/>
      <c r="E11" s="27"/>
      <c r="F11" s="27"/>
      <c r="G11" s="27"/>
      <c r="H11" s="27"/>
      <c r="I11" s="27"/>
      <c r="J11" s="31"/>
      <c r="K11" s="31"/>
      <c r="L11" s="31"/>
      <c r="M11" s="31"/>
      <c r="N11" s="31"/>
      <c r="O11" s="31"/>
      <c r="P11" s="85"/>
    </row>
    <row r="13" spans="2:16" s="32" customFormat="1" ht="27" customHeight="1">
      <c r="B13" s="82" t="s">
        <v>491</v>
      </c>
      <c r="C13" s="33"/>
      <c r="D13" s="33"/>
      <c r="E13" s="33"/>
      <c r="F13" s="33"/>
      <c r="G13" s="33"/>
      <c r="H13" s="34"/>
      <c r="I13" s="33"/>
      <c r="J13" s="87"/>
      <c r="K13" s="88"/>
      <c r="L13" s="88"/>
      <c r="M13" s="88"/>
      <c r="N13" s="88"/>
      <c r="O13" s="34" t="s">
        <v>132</v>
      </c>
      <c r="P13" s="84"/>
    </row>
    <row r="14" spans="2:16" s="10" customFormat="1" ht="27" customHeight="1" thickBot="1">
      <c r="B14" s="89" t="s">
        <v>118</v>
      </c>
      <c r="C14" s="92" t="s">
        <v>127</v>
      </c>
      <c r="D14" s="90" t="s">
        <v>128</v>
      </c>
      <c r="E14" s="90" t="s">
        <v>129</v>
      </c>
      <c r="F14" s="90" t="s">
        <v>130</v>
      </c>
      <c r="G14" s="90" t="s">
        <v>131</v>
      </c>
      <c r="H14" s="89"/>
      <c r="I14" s="27"/>
      <c r="J14" s="27"/>
      <c r="K14" s="27"/>
      <c r="L14" s="27"/>
      <c r="M14" s="27"/>
      <c r="N14" s="27"/>
      <c r="O14" s="27"/>
    </row>
    <row r="15" spans="2:16" s="10" customFormat="1" ht="27" customHeight="1">
      <c r="B15" s="36" t="s">
        <v>124</v>
      </c>
      <c r="C15" s="45">
        <f>SUMIF(研发体系2018年产品规划!$E:$E,$B$15,研发体系2018年产品规划!T:T)</f>
        <v>2200</v>
      </c>
      <c r="D15" s="42">
        <f>SUMIF(研发体系2018年产品规划!$E:$E,$B$15,研发体系2018年产品规划!V:V)</f>
        <v>200</v>
      </c>
      <c r="E15" s="42">
        <f>SUMIF(研发体系2018年产品规划!$E:$E,成本业绩统计!$B4,研发体系2018年产品规划!W:W)</f>
        <v>700</v>
      </c>
      <c r="F15" s="42">
        <f>SUMIF(研发体系2018年产品规划!$E:$E,成本业绩统计!$B4,研发体系2018年产品规划!X:X)</f>
        <v>700</v>
      </c>
      <c r="G15" s="42">
        <f>SUMIF(研发体系2018年产品规划!$E:$E,成本业绩统计!$B4,研发体系2018年产品规划!Y:Y)</f>
        <v>600</v>
      </c>
      <c r="H15" s="35"/>
      <c r="I15" s="27"/>
      <c r="J15" s="27"/>
      <c r="K15" s="27"/>
      <c r="L15" s="27"/>
      <c r="M15" s="27"/>
      <c r="N15" s="27"/>
      <c r="O15" s="27"/>
    </row>
    <row r="16" spans="2:16" s="10" customFormat="1" ht="27" customHeight="1">
      <c r="B16" s="28" t="s">
        <v>125</v>
      </c>
      <c r="C16" s="46">
        <f>SUMIF(研发体系2018年产品规划!$E:$E,$B$16,研发体系2018年产品规划!T:T)</f>
        <v>4260</v>
      </c>
      <c r="D16" s="43">
        <f>SUMIF(研发体系2018年产品规划!$E:$E,$B$16,研发体系2018年产品规划!V:V)</f>
        <v>220</v>
      </c>
      <c r="E16" s="43">
        <f>SUMIF(研发体系2018年产品规划!$E:$E,成本业绩统计!$B5,研发体系2018年产品规划!W:W)</f>
        <v>720</v>
      </c>
      <c r="F16" s="43">
        <f>SUMIF(研发体系2018年产品规划!$E:$E,成本业绩统计!$B5,研发体系2018年产品规划!X:X)</f>
        <v>1190</v>
      </c>
      <c r="G16" s="43">
        <f>SUMIF(研发体系2018年产品规划!$E:$E,成本业绩统计!$B5,研发体系2018年产品规划!Y:Y)</f>
        <v>2170</v>
      </c>
      <c r="H16" s="29"/>
      <c r="I16" s="27"/>
      <c r="J16" s="27"/>
      <c r="K16" s="27"/>
      <c r="L16" s="27"/>
      <c r="M16" s="27"/>
      <c r="N16" s="27"/>
      <c r="O16" s="27"/>
    </row>
    <row r="17" spans="2:16" s="10" customFormat="1" ht="27" customHeight="1">
      <c r="B17" s="28" t="s">
        <v>119</v>
      </c>
      <c r="C17" s="46">
        <f>SUMIF(研发体系2018年产品规划!$E:$E,$B$17,研发体系2018年产品规划!T:T)</f>
        <v>0</v>
      </c>
      <c r="D17" s="43">
        <f>SUMIF(研发体系2018年产品规划!$E:$E,$B$17,研发体系2018年产品规划!V:V)</f>
        <v>0</v>
      </c>
      <c r="E17" s="43">
        <f>SUMIF(研发体系2018年产品规划!$E:$E,成本业绩统计!$B6,研发体系2018年产品规划!W:W)</f>
        <v>0</v>
      </c>
      <c r="F17" s="43">
        <f>SUMIF(研发体系2018年产品规划!$E:$E,成本业绩统计!$B6,研发体系2018年产品规划!X:X)</f>
        <v>0</v>
      </c>
      <c r="G17" s="43">
        <f>SUMIF(研发体系2018年产品规划!$E:$E,成本业绩统计!$B6,研发体系2018年产品规划!Y:Y)</f>
        <v>0</v>
      </c>
      <c r="H17" s="29"/>
      <c r="I17" s="27"/>
      <c r="J17" s="27"/>
      <c r="K17" s="27"/>
      <c r="L17" s="27"/>
      <c r="M17" s="27"/>
      <c r="N17" s="27"/>
      <c r="O17" s="27"/>
    </row>
    <row r="18" spans="2:16" s="10" customFormat="1" ht="27" customHeight="1">
      <c r="B18" s="28" t="s">
        <v>126</v>
      </c>
      <c r="C18" s="46">
        <f>SUMIF(研发体系2018年产品规划!$E:$E,$B$18,研发体系2018年产品规划!T:T)</f>
        <v>0</v>
      </c>
      <c r="D18" s="43">
        <f>SUMIF(研发体系2018年产品规划!$E:$E,$B$18,研发体系2018年产品规划!V:V)</f>
        <v>0</v>
      </c>
      <c r="E18" s="43">
        <f>SUMIF(研发体系2018年产品规划!$E:$E,成本业绩统计!$B7,研发体系2018年产品规划!W:W)</f>
        <v>0</v>
      </c>
      <c r="F18" s="43">
        <f>SUMIF(研发体系2018年产品规划!$E:$E,成本业绩统计!$B7,研发体系2018年产品规划!X:X)</f>
        <v>0</v>
      </c>
      <c r="G18" s="43">
        <f>SUMIF(研发体系2018年产品规划!$E:$E,成本业绩统计!$B7,研发体系2018年产品规划!Y:Y)</f>
        <v>0</v>
      </c>
      <c r="H18" s="29"/>
      <c r="I18" s="27"/>
      <c r="J18" s="27"/>
      <c r="K18" s="27"/>
      <c r="L18" s="27"/>
      <c r="M18" s="27"/>
      <c r="N18" s="27"/>
      <c r="O18" s="27"/>
    </row>
    <row r="19" spans="2:16" s="10" customFormat="1" ht="27" customHeight="1">
      <c r="B19" s="28" t="s">
        <v>120</v>
      </c>
      <c r="C19" s="46">
        <f>SUMIF(研发体系2018年产品规划!$E:$E,$B$19,研发体系2018年产品规划!T:T)</f>
        <v>0</v>
      </c>
      <c r="D19" s="43">
        <f>SUMIF(研发体系2018年产品规划!$E:$E,$B$19,研发体系2018年产品规划!V:V)</f>
        <v>0</v>
      </c>
      <c r="E19" s="43">
        <f>SUMIF(研发体系2018年产品规划!$E:$E,成本业绩统计!$B8,研发体系2018年产品规划!W:W)</f>
        <v>0</v>
      </c>
      <c r="F19" s="43">
        <f>SUMIF(研发体系2018年产品规划!$E:$E,成本业绩统计!$B8,研发体系2018年产品规划!X:X)</f>
        <v>0</v>
      </c>
      <c r="G19" s="43">
        <f>SUMIF(研发体系2018年产品规划!$E:$E,成本业绩统计!$B8,研发体系2018年产品规划!Y:Y)</f>
        <v>0</v>
      </c>
      <c r="H19" s="29"/>
      <c r="I19" s="27"/>
      <c r="J19" s="27"/>
      <c r="K19" s="27"/>
      <c r="L19" s="27"/>
      <c r="M19" s="27"/>
      <c r="N19" s="27"/>
      <c r="O19" s="27"/>
    </row>
    <row r="20" spans="2:16" s="10" customFormat="1" ht="27" customHeight="1" thickBot="1">
      <c r="B20" s="38" t="s">
        <v>133</v>
      </c>
      <c r="C20" s="47">
        <f>SUMIF(研发体系2018年产品规划!$E:$E,$B$20,研发体系2018年产品规划!T:T)</f>
        <v>4295</v>
      </c>
      <c r="D20" s="44">
        <f>SUMIF(研发体系2018年产品规划!$E:$E,B20,研发体系2018年产品规划!V:V)</f>
        <v>661</v>
      </c>
      <c r="E20" s="44">
        <f>SUMIF(研发体系2018年产品规划!$E:$E,成本业绩统计!$B9,研发体系2018年产品规划!W:W)</f>
        <v>1053</v>
      </c>
      <c r="F20" s="44">
        <f>SUMIF(研发体系2018年产品规划!$E:$E,成本业绩统计!$B9,研发体系2018年产品规划!X:X)</f>
        <v>837</v>
      </c>
      <c r="G20" s="44">
        <f>SUMIF(研发体系2018年产品规划!$E:$E,成本业绩统计!$B9,研发体系2018年产品规划!Y:Y)</f>
        <v>1744</v>
      </c>
      <c r="H20" s="37"/>
      <c r="I20" s="27"/>
      <c r="J20" s="27"/>
      <c r="K20" s="27"/>
      <c r="L20" s="27"/>
      <c r="M20" s="27"/>
      <c r="N20" s="27"/>
      <c r="O20" s="27"/>
    </row>
    <row r="21" spans="2:16" s="10" customFormat="1">
      <c r="B21" s="30" t="s">
        <v>123</v>
      </c>
      <c r="C21" s="55">
        <f>SUM(C15:C20)</f>
        <v>10755</v>
      </c>
      <c r="D21" s="41">
        <f t="shared" ref="D21:G21" si="2">SUM(D15:D20)</f>
        <v>1081</v>
      </c>
      <c r="E21" s="41">
        <f t="shared" si="2"/>
        <v>2473</v>
      </c>
      <c r="F21" s="41">
        <f t="shared" si="2"/>
        <v>2727</v>
      </c>
      <c r="G21" s="41">
        <f t="shared" si="2"/>
        <v>4514</v>
      </c>
      <c r="H21" s="27"/>
      <c r="I21" s="27"/>
      <c r="J21" s="27"/>
      <c r="K21" s="27"/>
      <c r="L21" s="27"/>
      <c r="M21" s="27"/>
      <c r="N21" s="27"/>
      <c r="O21" s="27"/>
    </row>
    <row r="22" spans="2:16" s="10" customFormat="1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2:16" s="10" customFormat="1"/>
    <row r="24" spans="2:16" s="32" customFormat="1" ht="27" customHeight="1">
      <c r="B24" s="82" t="s">
        <v>493</v>
      </c>
      <c r="C24" s="33"/>
      <c r="D24" s="33"/>
      <c r="E24" s="33"/>
      <c r="F24" s="33"/>
      <c r="G24" s="33"/>
      <c r="H24" s="34"/>
      <c r="I24" s="33"/>
      <c r="J24" s="87"/>
      <c r="K24" s="88"/>
      <c r="L24" s="88"/>
      <c r="M24" s="88"/>
      <c r="N24" s="88"/>
      <c r="O24" s="34" t="s">
        <v>132</v>
      </c>
      <c r="P24" s="84"/>
    </row>
    <row r="25" spans="2:16" s="10" customFormat="1" ht="27" customHeight="1" thickBot="1">
      <c r="B25" s="89" t="s">
        <v>231</v>
      </c>
      <c r="C25" s="92"/>
      <c r="D25" s="92" t="s">
        <v>219</v>
      </c>
      <c r="E25" s="92"/>
      <c r="F25" s="93" t="s">
        <v>232</v>
      </c>
      <c r="G25" s="89"/>
      <c r="H25" s="89"/>
      <c r="I25" s="27"/>
      <c r="J25" s="27"/>
      <c r="K25" s="27"/>
      <c r="L25" s="27"/>
      <c r="M25" s="27"/>
      <c r="N25" s="27"/>
      <c r="O25" s="27"/>
    </row>
    <row r="26" spans="2:16" s="10" customFormat="1" ht="27" customHeight="1">
      <c r="B26" s="36" t="s">
        <v>242</v>
      </c>
      <c r="C26" s="49"/>
      <c r="D26" s="49">
        <f>SUMIF(研发体系2018年产品规划!D:D,B26,研发体系2018年产品规划!R:R)</f>
        <v>415</v>
      </c>
      <c r="E26" s="49"/>
      <c r="F26" s="50">
        <f>SUMIF(研发体系2018年产品规划!D:D,成本业绩统计!B26,研发体系2018年产品规划!T:T)</f>
        <v>2200</v>
      </c>
      <c r="G26" s="35"/>
      <c r="H26" s="35"/>
      <c r="I26" s="27"/>
      <c r="J26" s="27"/>
      <c r="K26" s="27"/>
      <c r="L26" s="27"/>
      <c r="M26" s="27"/>
      <c r="N26" s="27"/>
      <c r="O26" s="27"/>
    </row>
    <row r="27" spans="2:16" s="10" customFormat="1" ht="27" customHeight="1">
      <c r="B27" s="28" t="s">
        <v>235</v>
      </c>
      <c r="C27" s="51"/>
      <c r="D27" s="51">
        <f>SUMIF(研发体系2018年产品规划!D:D,B27,研发体系2018年产品规划!R:R)</f>
        <v>592</v>
      </c>
      <c r="E27" s="51"/>
      <c r="F27" s="52">
        <f>SUMIF(研发体系2018年产品规划!D:D,成本业绩统计!B27,研发体系2018年产品规划!T:T)</f>
        <v>2840</v>
      </c>
      <c r="G27" s="29"/>
      <c r="H27" s="29"/>
      <c r="I27" s="27"/>
      <c r="J27" s="27"/>
      <c r="K27" s="27"/>
      <c r="L27" s="27"/>
      <c r="M27" s="27"/>
      <c r="N27" s="27"/>
      <c r="O27" s="27"/>
    </row>
    <row r="28" spans="2:16" s="10" customFormat="1" ht="27" customHeight="1">
      <c r="B28" s="28" t="s">
        <v>237</v>
      </c>
      <c r="C28" s="51"/>
      <c r="D28" s="51">
        <f>SUMIF(研发体系2018年产品规划!D:D,B28,研发体系2018年产品规划!R:R)</f>
        <v>521.5</v>
      </c>
      <c r="E28" s="51"/>
      <c r="F28" s="52">
        <f>SUMIF(研发体系2018年产品规划!D:D,成本业绩统计!B28,研发体系2018年产品规划!T:T)</f>
        <v>1420</v>
      </c>
      <c r="G28" s="29"/>
      <c r="H28" s="29"/>
      <c r="I28" s="27"/>
      <c r="J28" s="27"/>
      <c r="K28" s="27"/>
      <c r="L28" s="27"/>
      <c r="M28" s="27"/>
      <c r="N28" s="27"/>
      <c r="O28" s="27"/>
    </row>
    <row r="29" spans="2:16" s="10" customFormat="1" ht="27" customHeight="1" thickBot="1">
      <c r="B29" s="38" t="s">
        <v>239</v>
      </c>
      <c r="C29" s="53"/>
      <c r="D29" s="53">
        <f>SUMIF(研发体系2018年产品规划!D:D,B29,研发体系2018年产品规划!R:R)</f>
        <v>1023</v>
      </c>
      <c r="E29" s="53"/>
      <c r="F29" s="54">
        <f>SUMIF(研发体系2018年产品规划!D:D,成本业绩统计!B29,研发体系2018年产品规划!T:T)</f>
        <v>4295</v>
      </c>
      <c r="G29" s="37"/>
      <c r="H29" s="37"/>
      <c r="I29" s="27"/>
      <c r="J29" s="27"/>
      <c r="K29" s="27"/>
      <c r="L29" s="27"/>
      <c r="M29" s="27"/>
      <c r="N29" s="27"/>
      <c r="O29" s="27"/>
    </row>
    <row r="30" spans="2:16" s="10" customFormat="1">
      <c r="B30" s="30" t="s">
        <v>123</v>
      </c>
      <c r="C30" s="55"/>
      <c r="D30" s="55">
        <f>SUM(D26:D29)</f>
        <v>2551.5</v>
      </c>
      <c r="E30" s="55"/>
      <c r="F30" s="55">
        <f>SUM(F26:F29)</f>
        <v>10755</v>
      </c>
      <c r="G30" s="31"/>
      <c r="H30" s="27"/>
      <c r="I30" s="27"/>
      <c r="J30" s="27"/>
      <c r="K30" s="27"/>
      <c r="L30" s="27"/>
      <c r="M30" s="27"/>
      <c r="N30" s="27"/>
      <c r="O30" s="27"/>
    </row>
    <row r="31" spans="2:16" s="10" customFormat="1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2:16" s="10" customFormat="1"/>
    <row r="33" spans="2:16" s="32" customFormat="1" ht="27" customHeight="1">
      <c r="B33" s="82" t="s">
        <v>494</v>
      </c>
      <c r="C33" s="33"/>
      <c r="D33" s="33"/>
      <c r="E33" s="33"/>
      <c r="F33" s="33"/>
      <c r="G33" s="33"/>
      <c r="H33" s="34"/>
      <c r="I33" s="33"/>
      <c r="J33" s="87"/>
      <c r="K33" s="88"/>
      <c r="L33" s="88"/>
      <c r="M33" s="88"/>
      <c r="N33" s="88"/>
      <c r="O33" s="34" t="s">
        <v>132</v>
      </c>
      <c r="P33" s="84"/>
    </row>
    <row r="34" spans="2:16" s="10" customFormat="1" ht="27" customHeight="1" thickBot="1">
      <c r="B34" s="89" t="s">
        <v>233</v>
      </c>
      <c r="C34" s="92"/>
      <c r="D34" s="92" t="s">
        <v>219</v>
      </c>
      <c r="E34" s="92"/>
      <c r="F34" s="93" t="s">
        <v>220</v>
      </c>
      <c r="G34" s="89"/>
      <c r="H34" s="89"/>
      <c r="I34" s="27"/>
      <c r="J34" s="27"/>
      <c r="K34" s="27"/>
      <c r="L34" s="27"/>
      <c r="M34" s="27"/>
      <c r="N34" s="27"/>
      <c r="O34" s="27"/>
    </row>
    <row r="35" spans="2:16" s="10" customFormat="1" ht="27" customHeight="1">
      <c r="B35" s="36" t="s">
        <v>234</v>
      </c>
      <c r="C35" s="36"/>
      <c r="D35" s="49">
        <f>SUMIF(研发体系2018年产品规划!F:F,B35,研发体系2018年产品规划!R:R)</f>
        <v>1438</v>
      </c>
      <c r="E35" s="49"/>
      <c r="F35" s="49">
        <f>SUMIF(研发体系2018年产品规划!F:F,B35,研发体系2018年产品规划!T:T)</f>
        <v>6495</v>
      </c>
      <c r="G35" s="50"/>
      <c r="H35" s="36"/>
      <c r="I35" s="27"/>
      <c r="J35" s="27"/>
      <c r="K35" s="27"/>
      <c r="L35" s="27"/>
      <c r="M35" s="27"/>
      <c r="N35" s="27"/>
      <c r="O35" s="27"/>
    </row>
    <row r="36" spans="2:16" s="10" customFormat="1" ht="27" customHeight="1">
      <c r="B36" s="28" t="s">
        <v>236</v>
      </c>
      <c r="C36" s="28"/>
      <c r="D36" s="51">
        <f>SUMIF(研发体系2018年产品规划!F:F,B36,研发体系2018年产品规划!R:R)</f>
        <v>0</v>
      </c>
      <c r="E36" s="51"/>
      <c r="F36" s="51">
        <f>SUMIF(研发体系2018年产品规划!F:F,B36,研发体系2018年产品规划!T:T)</f>
        <v>0</v>
      </c>
      <c r="G36" s="52"/>
      <c r="H36" s="28"/>
      <c r="I36" s="27"/>
      <c r="J36" s="27"/>
      <c r="K36" s="27"/>
      <c r="L36" s="27"/>
      <c r="M36" s="27"/>
      <c r="N36" s="27"/>
      <c r="O36" s="27"/>
    </row>
    <row r="37" spans="2:16" s="10" customFormat="1" ht="27" customHeight="1">
      <c r="B37" s="28" t="s">
        <v>238</v>
      </c>
      <c r="C37" s="28"/>
      <c r="D37" s="51">
        <f>SUMIF(研发体系2018年产品规划!F:F,B37,研发体系2018年产品规划!R:R)</f>
        <v>1113.5</v>
      </c>
      <c r="E37" s="51"/>
      <c r="F37" s="51">
        <f>SUMIF(研发体系2018年产品规划!F:F,B37,研发体系2018年产品规划!T:T)</f>
        <v>4260</v>
      </c>
      <c r="G37" s="52"/>
      <c r="H37" s="28"/>
      <c r="I37" s="27"/>
      <c r="J37" s="27"/>
      <c r="K37" s="27"/>
      <c r="L37" s="27"/>
      <c r="M37" s="27"/>
      <c r="N37" s="27"/>
      <c r="O37" s="27"/>
    </row>
    <row r="38" spans="2:16" s="10" customFormat="1" ht="27" customHeight="1" thickBot="1">
      <c r="B38" s="38" t="s">
        <v>240</v>
      </c>
      <c r="C38" s="38"/>
      <c r="D38" s="53">
        <f>SUMIF(研发体系2018年产品规划!F:F,B38,研发体系2018年产品规划!R:R)</f>
        <v>0</v>
      </c>
      <c r="E38" s="53"/>
      <c r="F38" s="53">
        <f>SUMIF(研发体系2018年产品规划!F:F,B38,研发体系2018年产品规划!T:T)</f>
        <v>0</v>
      </c>
      <c r="G38" s="54"/>
      <c r="H38" s="38"/>
      <c r="I38" s="27"/>
      <c r="J38" s="27"/>
      <c r="K38" s="27"/>
      <c r="L38" s="27"/>
      <c r="M38" s="27"/>
      <c r="N38" s="27"/>
      <c r="O38" s="27"/>
    </row>
    <row r="39" spans="2:16" s="10" customFormat="1">
      <c r="B39" s="86" t="s">
        <v>488</v>
      </c>
      <c r="C39" s="30"/>
      <c r="D39" s="30">
        <f>SUM(D35:D38)</f>
        <v>2551.5</v>
      </c>
      <c r="E39" s="55"/>
      <c r="F39" s="55">
        <f>SUM(F35:F38)</f>
        <v>10755</v>
      </c>
      <c r="G39" s="55"/>
      <c r="H39" s="31"/>
      <c r="I39" s="27"/>
      <c r="J39" s="27"/>
      <c r="K39" s="27"/>
      <c r="L39" s="27"/>
      <c r="M39" s="27"/>
      <c r="N39" s="27"/>
      <c r="O39" s="27"/>
    </row>
    <row r="40" spans="2:16" s="10" customFormat="1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3" spans="2:16" s="32" customFormat="1" ht="27" customHeight="1">
      <c r="B43" s="82" t="s">
        <v>495</v>
      </c>
      <c r="C43" s="33"/>
      <c r="D43" s="33"/>
      <c r="E43" s="33"/>
      <c r="F43" s="33"/>
      <c r="G43" s="33"/>
      <c r="H43" s="34"/>
      <c r="I43" s="33"/>
      <c r="J43" s="87"/>
      <c r="K43" s="88"/>
      <c r="L43" s="88"/>
      <c r="M43" s="88"/>
      <c r="N43" s="88"/>
      <c r="O43" s="34" t="s">
        <v>132</v>
      </c>
      <c r="P43" s="84"/>
    </row>
    <row r="44" spans="2:16" ht="27" customHeight="1" thickBot="1">
      <c r="B44" s="89" t="s">
        <v>118</v>
      </c>
      <c r="C44" s="90" t="s">
        <v>490</v>
      </c>
      <c r="D44" s="90"/>
      <c r="E44" s="91" t="s">
        <v>489</v>
      </c>
      <c r="F44" s="91"/>
      <c r="G44" s="92" t="s">
        <v>489</v>
      </c>
      <c r="H44" s="89"/>
      <c r="I44" s="27"/>
      <c r="J44" s="27"/>
      <c r="K44" s="27"/>
      <c r="L44" s="27"/>
      <c r="M44" s="27"/>
      <c r="N44" s="27"/>
      <c r="O44" s="27"/>
    </row>
    <row r="45" spans="2:16" ht="27" customHeight="1">
      <c r="B45" s="56" t="s">
        <v>124</v>
      </c>
      <c r="C45" s="42">
        <f>SUMIF(研发体系2018年产品规划!E:E,成本业绩统计!B4,研发体系2018年产品规划!R:R)</f>
        <v>415</v>
      </c>
      <c r="D45" s="42"/>
      <c r="E45" s="42">
        <f>SUMIF(研发体系2018年产品规划!$E:$E,B45,研发体系2018年产品规划!T:T)</f>
        <v>2200</v>
      </c>
      <c r="F45" s="35"/>
      <c r="G45" s="45">
        <f>E45-C45</f>
        <v>1785</v>
      </c>
      <c r="H45" s="35"/>
      <c r="I45" s="27"/>
      <c r="J45" s="27"/>
      <c r="K45" s="27"/>
      <c r="L45" s="27"/>
      <c r="M45" s="27"/>
      <c r="N45" s="27"/>
      <c r="O45" s="27"/>
    </row>
    <row r="46" spans="2:16" ht="27" customHeight="1">
      <c r="B46" s="57" t="s">
        <v>125</v>
      </c>
      <c r="C46" s="43">
        <f>SUMIF(研发体系2018年产品规划!E:E,成本业绩统计!B5,研发体系2018年产品规划!R:R)</f>
        <v>1113.5</v>
      </c>
      <c r="D46" s="43"/>
      <c r="E46" s="43">
        <f>SUMIF(研发体系2018年产品规划!$E:$E,B46,研发体系2018年产品规划!T:T)</f>
        <v>4260</v>
      </c>
      <c r="F46" s="29"/>
      <c r="G46" s="46">
        <f t="shared" ref="G46:G50" si="3">E46-C46</f>
        <v>3146.5</v>
      </c>
      <c r="H46" s="29"/>
      <c r="I46" s="27"/>
      <c r="J46" s="27"/>
      <c r="K46" s="27"/>
      <c r="L46" s="27"/>
      <c r="M46" s="27"/>
      <c r="N46" s="27"/>
      <c r="O46" s="27"/>
    </row>
    <row r="47" spans="2:16" ht="27" customHeight="1">
      <c r="B47" s="57" t="s">
        <v>119</v>
      </c>
      <c r="C47" s="43">
        <f>SUMIF(研发体系2018年产品规划!E:E,成本业绩统计!B6,研发体系2018年产品规划!R:R)</f>
        <v>0</v>
      </c>
      <c r="D47" s="43"/>
      <c r="E47" s="43">
        <f>SUMIF(研发体系2018年产品规划!$E:$E,B47,研发体系2018年产品规划!T:T)</f>
        <v>0</v>
      </c>
      <c r="F47" s="29"/>
      <c r="G47" s="46">
        <f t="shared" si="3"/>
        <v>0</v>
      </c>
      <c r="H47" s="29"/>
      <c r="I47" s="27"/>
      <c r="J47" s="27"/>
      <c r="K47" s="27"/>
      <c r="L47" s="27"/>
      <c r="M47" s="27"/>
      <c r="N47" s="27"/>
      <c r="O47" s="27"/>
    </row>
    <row r="48" spans="2:16" ht="27" customHeight="1">
      <c r="B48" s="57" t="s">
        <v>126</v>
      </c>
      <c r="C48" s="43">
        <f>SUMIF(研发体系2018年产品规划!E:E,成本业绩统计!B7,研发体系2018年产品规划!R:R)</f>
        <v>0</v>
      </c>
      <c r="D48" s="43"/>
      <c r="E48" s="43">
        <f>SUMIF(研发体系2018年产品规划!$E:$E,B48,研发体系2018年产品规划!T:T)</f>
        <v>0</v>
      </c>
      <c r="F48" s="29"/>
      <c r="G48" s="46">
        <f t="shared" si="3"/>
        <v>0</v>
      </c>
      <c r="H48" s="29"/>
      <c r="I48" s="27"/>
      <c r="J48" s="27"/>
      <c r="K48" s="27"/>
      <c r="L48" s="27"/>
      <c r="M48" s="27"/>
      <c r="N48" s="27"/>
      <c r="O48" s="27"/>
    </row>
    <row r="49" spans="2:15" ht="27" customHeight="1">
      <c r="B49" s="57" t="s">
        <v>120</v>
      </c>
      <c r="C49" s="43">
        <f>SUMIF(研发体系2018年产品规划!E:E,成本业绩统计!B8,研发体系2018年产品规划!R:R)</f>
        <v>0</v>
      </c>
      <c r="D49" s="43"/>
      <c r="E49" s="43">
        <f>SUMIF(研发体系2018年产品规划!$E:$E,B49,研发体系2018年产品规划!T:T)</f>
        <v>0</v>
      </c>
      <c r="F49" s="29"/>
      <c r="G49" s="46">
        <f t="shared" si="3"/>
        <v>0</v>
      </c>
      <c r="H49" s="29"/>
      <c r="I49" s="27"/>
      <c r="J49" s="27"/>
      <c r="K49" s="27"/>
      <c r="L49" s="27"/>
      <c r="M49" s="27"/>
      <c r="N49" s="27"/>
      <c r="O49" s="27"/>
    </row>
    <row r="50" spans="2:15" ht="27" customHeight="1" thickBot="1">
      <c r="B50" s="58" t="s">
        <v>133</v>
      </c>
      <c r="C50" s="44">
        <f>SUMIF(研发体系2018年产品规划!E:E,成本业绩统计!B9,研发体系2018年产品规划!R:R)</f>
        <v>1023</v>
      </c>
      <c r="D50" s="44"/>
      <c r="E50" s="44">
        <f>SUMIF(研发体系2018年产品规划!$E:$E,B50,研发体系2018年产品规划!T:T)</f>
        <v>4295</v>
      </c>
      <c r="F50" s="37"/>
      <c r="G50" s="47">
        <f t="shared" si="3"/>
        <v>3272</v>
      </c>
      <c r="H50" s="37"/>
      <c r="I50" s="27"/>
      <c r="J50" s="27"/>
      <c r="K50" s="27"/>
      <c r="L50" s="27"/>
      <c r="M50" s="27"/>
      <c r="N50" s="27"/>
      <c r="O50" s="27"/>
    </row>
    <row r="51" spans="2:15">
      <c r="B51" s="59" t="s">
        <v>123</v>
      </c>
      <c r="C51" s="41">
        <f>SUM(C45:C50)</f>
        <v>2551.5</v>
      </c>
      <c r="D51" s="41"/>
      <c r="E51" s="31">
        <f t="shared" ref="E51" si="4">SUM(E45:E50)</f>
        <v>10755</v>
      </c>
      <c r="F51" s="31"/>
      <c r="G51" s="48">
        <f t="shared" ref="G51" si="5">SUM(G45:G50)</f>
        <v>8203.5</v>
      </c>
      <c r="H51" s="27"/>
      <c r="I51" s="27"/>
      <c r="J51" s="27"/>
      <c r="K51" s="27"/>
      <c r="L51" s="27"/>
      <c r="M51" s="27"/>
      <c r="N51" s="27"/>
      <c r="O51" s="27"/>
    </row>
    <row r="52" spans="2:15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</sheetData>
  <phoneticPr fontId="2" type="noConversion"/>
  <pageMargins left="0.17" right="0.19" top="0.18" bottom="0.27" header="0.3" footer="0.3"/>
  <pageSetup paperSize="9" scale="5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"/>
  <sheetViews>
    <sheetView workbookViewId="0">
      <selection activeCell="I1" sqref="I1:I1048576"/>
    </sheetView>
  </sheetViews>
  <sheetFormatPr defaultColWidth="9" defaultRowHeight="13.5"/>
  <cols>
    <col min="1" max="1" width="5.375" style="10" customWidth="1"/>
    <col min="2" max="2" width="16.625" style="10" customWidth="1"/>
    <col min="3" max="3" width="18.625" style="10" customWidth="1"/>
    <col min="4" max="5" width="17.375" style="10" customWidth="1"/>
    <col min="6" max="6" width="21.875" style="10" customWidth="1"/>
    <col min="7" max="7" width="19.625" style="10" customWidth="1"/>
    <col min="8" max="8" width="7" style="10" customWidth="1"/>
    <col min="9" max="9" width="25.75" style="5" customWidth="1"/>
    <col min="10" max="10" width="6.75" style="10" customWidth="1"/>
    <col min="11" max="11" width="7" style="10" customWidth="1"/>
    <col min="12" max="12" width="7.625" style="10" customWidth="1"/>
    <col min="13" max="13" width="10.375" style="10" customWidth="1"/>
    <col min="14" max="14" width="10.875" style="10" customWidth="1"/>
    <col min="15" max="15" width="15.75" style="10" customWidth="1"/>
    <col min="16" max="16" width="11.125" style="17" bestFit="1" customWidth="1"/>
    <col min="17" max="17" width="13.375" style="17" customWidth="1"/>
    <col min="18" max="18" width="21.25" style="10" customWidth="1"/>
    <col min="19" max="19" width="16.25" style="10" customWidth="1"/>
    <col min="20" max="21" width="13.625" style="10" customWidth="1"/>
    <col min="22" max="25" width="8.75" style="10" customWidth="1"/>
    <col min="26" max="26" width="97.375" style="10" customWidth="1"/>
    <col min="27" max="16384" width="9" style="10"/>
  </cols>
  <sheetData>
    <row r="1" spans="1:26" ht="36">
      <c r="A1" s="11" t="s">
        <v>0</v>
      </c>
      <c r="B1" s="11" t="s">
        <v>327</v>
      </c>
      <c r="C1" s="2" t="s">
        <v>328</v>
      </c>
      <c r="D1" s="2" t="s">
        <v>202</v>
      </c>
      <c r="E1" s="2" t="s">
        <v>1</v>
      </c>
      <c r="F1" s="2" t="s">
        <v>3</v>
      </c>
      <c r="G1" s="2" t="s">
        <v>329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330</v>
      </c>
      <c r="S1" s="2" t="s">
        <v>331</v>
      </c>
      <c r="T1" s="11" t="s">
        <v>332</v>
      </c>
      <c r="U1" s="11" t="s">
        <v>333</v>
      </c>
      <c r="V1" s="11" t="s">
        <v>334</v>
      </c>
      <c r="W1" s="11" t="s">
        <v>335</v>
      </c>
      <c r="X1" s="11" t="s">
        <v>336</v>
      </c>
      <c r="Y1" s="11" t="s">
        <v>337</v>
      </c>
      <c r="Z1" s="11" t="s">
        <v>338</v>
      </c>
    </row>
    <row r="2" spans="1:26" ht="16.5" customHeight="1">
      <c r="A2" s="4">
        <v>1</v>
      </c>
      <c r="B2" s="4"/>
      <c r="C2" s="12" t="s">
        <v>38</v>
      </c>
      <c r="D2" s="12" t="s">
        <v>86</v>
      </c>
      <c r="E2" s="12" t="s">
        <v>87</v>
      </c>
      <c r="F2" s="7" t="s">
        <v>107</v>
      </c>
      <c r="G2" s="69"/>
      <c r="H2" s="6" t="s">
        <v>13</v>
      </c>
      <c r="I2" s="19" t="s">
        <v>339</v>
      </c>
      <c r="J2" s="6" t="s">
        <v>340</v>
      </c>
      <c r="K2" s="6" t="s">
        <v>14</v>
      </c>
      <c r="L2" s="6"/>
      <c r="M2" s="6" t="s">
        <v>341</v>
      </c>
      <c r="N2" s="6" t="s">
        <v>342</v>
      </c>
      <c r="O2" s="6" t="s">
        <v>75</v>
      </c>
      <c r="P2" s="16">
        <v>42936</v>
      </c>
      <c r="Q2" s="16">
        <v>43126</v>
      </c>
      <c r="R2" s="6">
        <v>30</v>
      </c>
      <c r="S2" s="6"/>
      <c r="T2" s="6">
        <v>200</v>
      </c>
      <c r="U2" s="6">
        <v>10</v>
      </c>
      <c r="V2" s="6">
        <v>30</v>
      </c>
      <c r="W2" s="6">
        <v>50</v>
      </c>
      <c r="X2" s="6">
        <v>50</v>
      </c>
      <c r="Y2" s="6">
        <v>70</v>
      </c>
      <c r="Z2" s="8"/>
    </row>
    <row r="3" spans="1:26" s="75" customFormat="1" ht="16.5" customHeight="1">
      <c r="A3" s="70">
        <v>2</v>
      </c>
      <c r="B3" s="70"/>
      <c r="C3" s="12" t="s">
        <v>17</v>
      </c>
      <c r="D3" s="12" t="s">
        <v>86</v>
      </c>
      <c r="E3" s="12" t="s">
        <v>87</v>
      </c>
      <c r="F3" s="7" t="s">
        <v>107</v>
      </c>
      <c r="G3" s="71"/>
      <c r="H3" s="6" t="s">
        <v>13</v>
      </c>
      <c r="I3" s="9" t="s">
        <v>290</v>
      </c>
      <c r="J3" s="6" t="s">
        <v>179</v>
      </c>
      <c r="K3" s="6" t="s">
        <v>14</v>
      </c>
      <c r="L3" s="6"/>
      <c r="M3" s="6" t="s">
        <v>291</v>
      </c>
      <c r="N3" s="6" t="s">
        <v>292</v>
      </c>
      <c r="O3" s="6" t="s">
        <v>15</v>
      </c>
      <c r="P3" s="16">
        <v>43024</v>
      </c>
      <c r="Q3" s="16">
        <v>43311</v>
      </c>
      <c r="R3" s="6">
        <v>60</v>
      </c>
      <c r="S3" s="6"/>
      <c r="T3" s="6">
        <v>300</v>
      </c>
      <c r="U3" s="6">
        <v>10</v>
      </c>
      <c r="V3" s="6"/>
      <c r="W3" s="6"/>
      <c r="X3" s="6">
        <v>100</v>
      </c>
      <c r="Y3" s="6">
        <v>200</v>
      </c>
      <c r="Z3" s="8" t="s">
        <v>343</v>
      </c>
    </row>
    <row r="4" spans="1:26" s="75" customFormat="1" ht="16.5" customHeight="1">
      <c r="A4" s="4">
        <v>3</v>
      </c>
      <c r="B4" s="70"/>
      <c r="C4" s="77" t="s">
        <v>38</v>
      </c>
      <c r="D4" s="12" t="s">
        <v>86</v>
      </c>
      <c r="E4" s="12" t="s">
        <v>87</v>
      </c>
      <c r="F4" s="7" t="s">
        <v>107</v>
      </c>
      <c r="G4" s="71"/>
      <c r="H4" s="6" t="s">
        <v>13</v>
      </c>
      <c r="I4" s="19" t="s">
        <v>344</v>
      </c>
      <c r="J4" s="6" t="s">
        <v>345</v>
      </c>
      <c r="K4" s="6" t="s">
        <v>14</v>
      </c>
      <c r="L4" s="6"/>
      <c r="M4" s="6" t="s">
        <v>346</v>
      </c>
      <c r="N4" s="6" t="s">
        <v>342</v>
      </c>
      <c r="O4" s="6" t="s">
        <v>67</v>
      </c>
      <c r="P4" s="16">
        <v>43191</v>
      </c>
      <c r="Q4" s="16">
        <v>43464</v>
      </c>
      <c r="R4" s="6">
        <v>30</v>
      </c>
      <c r="S4" s="6"/>
      <c r="T4" s="6">
        <v>200</v>
      </c>
      <c r="U4" s="6">
        <v>15</v>
      </c>
      <c r="V4" s="6"/>
      <c r="W4" s="6">
        <v>50</v>
      </c>
      <c r="X4" s="6">
        <v>60</v>
      </c>
      <c r="Y4" s="6">
        <v>90</v>
      </c>
      <c r="Z4" s="8"/>
    </row>
    <row r="5" spans="1:26" s="75" customFormat="1" ht="16.5" customHeight="1">
      <c r="A5" s="70">
        <v>4</v>
      </c>
      <c r="B5" s="70"/>
      <c r="C5" s="77" t="s">
        <v>38</v>
      </c>
      <c r="D5" s="12" t="s">
        <v>86</v>
      </c>
      <c r="E5" s="12" t="s">
        <v>87</v>
      </c>
      <c r="F5" s="7" t="s">
        <v>107</v>
      </c>
      <c r="G5" s="71"/>
      <c r="H5" s="6" t="s">
        <v>13</v>
      </c>
      <c r="I5" s="19" t="s">
        <v>347</v>
      </c>
      <c r="J5" s="6" t="s">
        <v>348</v>
      </c>
      <c r="K5" s="6" t="s">
        <v>14</v>
      </c>
      <c r="L5" s="6"/>
      <c r="M5" s="6" t="s">
        <v>349</v>
      </c>
      <c r="N5" s="6" t="s">
        <v>350</v>
      </c>
      <c r="O5" s="6" t="s">
        <v>15</v>
      </c>
      <c r="P5" s="16">
        <v>43031</v>
      </c>
      <c r="Q5" s="16">
        <v>43200</v>
      </c>
      <c r="R5" s="6">
        <v>40</v>
      </c>
      <c r="S5" s="6"/>
      <c r="T5" s="6">
        <v>180</v>
      </c>
      <c r="U5" s="6">
        <v>15</v>
      </c>
      <c r="V5" s="6">
        <v>40</v>
      </c>
      <c r="W5" s="6">
        <v>40</v>
      </c>
      <c r="X5" s="6">
        <v>40</v>
      </c>
      <c r="Y5" s="6">
        <v>60</v>
      </c>
      <c r="Z5" s="8"/>
    </row>
    <row r="6" spans="1:26" s="74" customFormat="1" ht="16.5" customHeight="1">
      <c r="A6" s="4">
        <v>5</v>
      </c>
      <c r="B6" s="70"/>
      <c r="C6" s="77" t="s">
        <v>38</v>
      </c>
      <c r="D6" s="12" t="s">
        <v>86</v>
      </c>
      <c r="E6" s="12" t="s">
        <v>87</v>
      </c>
      <c r="F6" s="7" t="s">
        <v>107</v>
      </c>
      <c r="G6" s="71"/>
      <c r="H6" s="6" t="s">
        <v>13</v>
      </c>
      <c r="I6" s="19" t="s">
        <v>351</v>
      </c>
      <c r="J6" s="6" t="s">
        <v>352</v>
      </c>
      <c r="K6" s="6" t="s">
        <v>95</v>
      </c>
      <c r="L6" s="6"/>
      <c r="M6" s="21" t="s">
        <v>353</v>
      </c>
      <c r="N6" s="21" t="s">
        <v>354</v>
      </c>
      <c r="O6" s="6" t="s">
        <v>15</v>
      </c>
      <c r="P6" s="16">
        <v>43161</v>
      </c>
      <c r="Q6" s="16">
        <v>43343</v>
      </c>
      <c r="R6" s="6">
        <v>40</v>
      </c>
      <c r="S6" s="95"/>
      <c r="T6" s="6">
        <v>300</v>
      </c>
      <c r="U6" s="6">
        <v>0</v>
      </c>
      <c r="V6" s="6">
        <v>0</v>
      </c>
      <c r="W6" s="6">
        <v>50</v>
      </c>
      <c r="X6" s="6">
        <v>100</v>
      </c>
      <c r="Y6" s="6">
        <v>150</v>
      </c>
      <c r="Z6" s="8"/>
    </row>
    <row r="7" spans="1:26" s="74" customFormat="1" ht="16.5" customHeight="1">
      <c r="A7" s="70">
        <v>6</v>
      </c>
      <c r="B7" s="70"/>
      <c r="C7" s="77" t="s">
        <v>38</v>
      </c>
      <c r="D7" s="12" t="s">
        <v>86</v>
      </c>
      <c r="E7" s="12" t="s">
        <v>87</v>
      </c>
      <c r="F7" s="7" t="s">
        <v>107</v>
      </c>
      <c r="G7" s="71"/>
      <c r="H7" s="6" t="s">
        <v>13</v>
      </c>
      <c r="I7" s="19" t="s">
        <v>351</v>
      </c>
      <c r="J7" s="6" t="s">
        <v>355</v>
      </c>
      <c r="K7" s="6" t="s">
        <v>95</v>
      </c>
      <c r="L7" s="6"/>
      <c r="M7" s="21" t="s">
        <v>356</v>
      </c>
      <c r="N7" s="21" t="s">
        <v>357</v>
      </c>
      <c r="O7" s="6" t="s">
        <v>67</v>
      </c>
      <c r="P7" s="16">
        <v>43344</v>
      </c>
      <c r="Q7" s="16">
        <v>43464</v>
      </c>
      <c r="R7" s="6">
        <v>40</v>
      </c>
      <c r="S7" s="96"/>
      <c r="T7" s="6">
        <v>100</v>
      </c>
      <c r="U7" s="6">
        <v>0</v>
      </c>
      <c r="V7" s="6">
        <v>0</v>
      </c>
      <c r="W7" s="6">
        <v>0</v>
      </c>
      <c r="X7" s="6">
        <v>0</v>
      </c>
      <c r="Y7" s="6">
        <v>100</v>
      </c>
      <c r="Z7" s="8"/>
    </row>
    <row r="8" spans="1:26" s="75" customFormat="1" ht="16.5" customHeight="1">
      <c r="A8" s="4">
        <v>7</v>
      </c>
      <c r="B8" s="70"/>
      <c r="C8" s="77" t="s">
        <v>358</v>
      </c>
      <c r="D8" s="12" t="s">
        <v>86</v>
      </c>
      <c r="E8" s="12" t="s">
        <v>87</v>
      </c>
      <c r="F8" s="7" t="s">
        <v>107</v>
      </c>
      <c r="G8" s="71"/>
      <c r="H8" s="6" t="s">
        <v>13</v>
      </c>
      <c r="I8" s="19" t="s">
        <v>359</v>
      </c>
      <c r="J8" s="6" t="s">
        <v>360</v>
      </c>
      <c r="K8" s="6" t="s">
        <v>14</v>
      </c>
      <c r="L8" s="6"/>
      <c r="M8" s="21" t="s">
        <v>361</v>
      </c>
      <c r="N8" s="6" t="s">
        <v>362</v>
      </c>
      <c r="O8" s="6" t="s">
        <v>15</v>
      </c>
      <c r="P8" s="16">
        <v>43083</v>
      </c>
      <c r="Q8" s="16">
        <v>43119</v>
      </c>
      <c r="R8" s="6">
        <v>2</v>
      </c>
      <c r="S8" s="6"/>
      <c r="T8" s="6">
        <v>80</v>
      </c>
      <c r="U8" s="6">
        <v>8</v>
      </c>
      <c r="V8" s="6">
        <v>20</v>
      </c>
      <c r="W8" s="6">
        <v>20</v>
      </c>
      <c r="X8" s="6">
        <v>10</v>
      </c>
      <c r="Y8" s="6">
        <v>30</v>
      </c>
      <c r="Z8" s="8"/>
    </row>
    <row r="9" spans="1:26" s="75" customFormat="1" ht="16.5" customHeight="1">
      <c r="A9" s="70">
        <v>8</v>
      </c>
      <c r="B9" s="70"/>
      <c r="C9" s="77" t="s">
        <v>38</v>
      </c>
      <c r="D9" s="12" t="s">
        <v>86</v>
      </c>
      <c r="E9" s="12" t="s">
        <v>87</v>
      </c>
      <c r="F9" s="7" t="s">
        <v>107</v>
      </c>
      <c r="G9" s="71"/>
      <c r="H9" s="6" t="s">
        <v>363</v>
      </c>
      <c r="I9" s="9" t="s">
        <v>364</v>
      </c>
      <c r="J9" s="6" t="s">
        <v>365</v>
      </c>
      <c r="K9" s="6" t="s">
        <v>366</v>
      </c>
      <c r="L9" s="6"/>
      <c r="M9" s="6" t="s">
        <v>367</v>
      </c>
      <c r="N9" s="6" t="s">
        <v>368</v>
      </c>
      <c r="O9" s="6" t="s">
        <v>369</v>
      </c>
      <c r="P9" s="16">
        <v>43045</v>
      </c>
      <c r="Q9" s="16">
        <v>43220</v>
      </c>
      <c r="R9" s="6">
        <v>40</v>
      </c>
      <c r="S9" s="6"/>
      <c r="T9" s="6">
        <v>200</v>
      </c>
      <c r="U9" s="6">
        <v>15</v>
      </c>
      <c r="V9" s="6">
        <v>0</v>
      </c>
      <c r="W9" s="6">
        <v>50</v>
      </c>
      <c r="X9" s="6">
        <v>60</v>
      </c>
      <c r="Y9" s="6">
        <v>90</v>
      </c>
      <c r="Z9" s="8"/>
    </row>
    <row r="10" spans="1:26" s="75" customFormat="1" ht="16.5" customHeight="1">
      <c r="A10" s="4">
        <v>9</v>
      </c>
      <c r="C10" s="77" t="s">
        <v>38</v>
      </c>
      <c r="D10" s="12" t="s">
        <v>86</v>
      </c>
      <c r="E10" s="12" t="s">
        <v>87</v>
      </c>
      <c r="F10" s="7" t="s">
        <v>107</v>
      </c>
      <c r="G10" s="71"/>
      <c r="H10" s="6" t="s">
        <v>363</v>
      </c>
      <c r="I10" s="19" t="s">
        <v>370</v>
      </c>
      <c r="J10" s="6" t="s">
        <v>371</v>
      </c>
      <c r="K10" s="6" t="s">
        <v>366</v>
      </c>
      <c r="L10" s="6"/>
      <c r="M10" s="6" t="s">
        <v>372</v>
      </c>
      <c r="N10" s="6" t="s">
        <v>368</v>
      </c>
      <c r="O10" s="6" t="s">
        <v>373</v>
      </c>
      <c r="P10" s="16">
        <v>43448</v>
      </c>
      <c r="Q10" s="16">
        <v>43342</v>
      </c>
      <c r="R10" s="6">
        <v>60</v>
      </c>
      <c r="S10" s="6"/>
      <c r="T10" s="6">
        <v>100</v>
      </c>
      <c r="U10" s="6">
        <v>15</v>
      </c>
      <c r="V10" s="6">
        <v>0</v>
      </c>
      <c r="W10" s="6">
        <v>0</v>
      </c>
      <c r="X10" s="6">
        <v>40</v>
      </c>
      <c r="Y10" s="6">
        <v>60</v>
      </c>
      <c r="Z10" s="8"/>
    </row>
    <row r="11" spans="1:26" ht="16.5" customHeight="1">
      <c r="A11" s="70">
        <v>10</v>
      </c>
      <c r="B11" s="4"/>
      <c r="C11" s="77" t="s">
        <v>38</v>
      </c>
      <c r="D11" s="12" t="s">
        <v>86</v>
      </c>
      <c r="E11" s="12" t="s">
        <v>87</v>
      </c>
      <c r="F11" s="7" t="s">
        <v>107</v>
      </c>
      <c r="G11" s="13"/>
      <c r="H11" s="6" t="s">
        <v>363</v>
      </c>
      <c r="I11" s="9" t="s">
        <v>374</v>
      </c>
      <c r="J11" s="6" t="s">
        <v>371</v>
      </c>
      <c r="K11" s="6" t="s">
        <v>366</v>
      </c>
      <c r="L11" s="6"/>
      <c r="M11" s="6" t="s">
        <v>375</v>
      </c>
      <c r="N11" s="6" t="s">
        <v>368</v>
      </c>
      <c r="O11" s="6" t="s">
        <v>376</v>
      </c>
      <c r="P11" s="16">
        <v>43221</v>
      </c>
      <c r="Q11" s="16">
        <v>43464</v>
      </c>
      <c r="R11" s="6">
        <v>60</v>
      </c>
      <c r="S11" s="6"/>
      <c r="T11" s="6">
        <v>100</v>
      </c>
      <c r="U11" s="6">
        <v>15</v>
      </c>
      <c r="V11" s="6">
        <v>0</v>
      </c>
      <c r="W11" s="6">
        <v>0</v>
      </c>
      <c r="X11" s="6">
        <v>40</v>
      </c>
      <c r="Y11" s="6">
        <v>60</v>
      </c>
      <c r="Z11" s="8"/>
    </row>
    <row r="12" spans="1:26" ht="16.5" customHeight="1">
      <c r="A12" s="4">
        <v>11</v>
      </c>
      <c r="B12" s="4"/>
      <c r="C12" s="77" t="s">
        <v>38</v>
      </c>
      <c r="D12" s="12" t="s">
        <v>86</v>
      </c>
      <c r="E12" s="12" t="s">
        <v>87</v>
      </c>
      <c r="F12" s="7" t="s">
        <v>107</v>
      </c>
      <c r="G12" s="13"/>
      <c r="H12" s="6" t="s">
        <v>377</v>
      </c>
      <c r="I12" s="6" t="s">
        <v>378</v>
      </c>
      <c r="J12" s="6" t="s">
        <v>379</v>
      </c>
      <c r="K12" s="6" t="s">
        <v>366</v>
      </c>
      <c r="L12" s="6"/>
      <c r="M12" s="6" t="s">
        <v>380</v>
      </c>
      <c r="N12" s="6" t="s">
        <v>381</v>
      </c>
      <c r="O12" s="6" t="s">
        <v>382</v>
      </c>
      <c r="P12" s="16">
        <v>43070</v>
      </c>
      <c r="Q12" s="16">
        <v>43266</v>
      </c>
      <c r="R12" s="6">
        <v>30</v>
      </c>
      <c r="S12" s="6"/>
      <c r="T12" s="6">
        <v>200</v>
      </c>
      <c r="U12" s="6">
        <v>20</v>
      </c>
      <c r="V12" s="6">
        <v>20</v>
      </c>
      <c r="W12" s="6">
        <v>60</v>
      </c>
      <c r="X12" s="6">
        <v>60</v>
      </c>
      <c r="Y12" s="6">
        <v>80</v>
      </c>
      <c r="Z12" s="8"/>
    </row>
    <row r="13" spans="1:26" ht="16.5" customHeight="1">
      <c r="A13" s="70">
        <v>12</v>
      </c>
      <c r="B13" s="4"/>
      <c r="C13" s="77" t="s">
        <v>38</v>
      </c>
      <c r="D13" s="12" t="s">
        <v>86</v>
      </c>
      <c r="E13" s="12" t="s">
        <v>87</v>
      </c>
      <c r="F13" s="7" t="s">
        <v>107</v>
      </c>
      <c r="G13" s="13"/>
      <c r="H13" s="6" t="s">
        <v>377</v>
      </c>
      <c r="I13" s="16" t="s">
        <v>298</v>
      </c>
      <c r="J13" s="16" t="s">
        <v>56</v>
      </c>
      <c r="K13" s="16" t="s">
        <v>366</v>
      </c>
      <c r="L13" s="6"/>
      <c r="M13" s="16" t="s">
        <v>299</v>
      </c>
      <c r="N13" s="16" t="s">
        <v>381</v>
      </c>
      <c r="O13" s="16" t="s">
        <v>376</v>
      </c>
      <c r="P13" s="16">
        <v>43221</v>
      </c>
      <c r="Q13" s="16">
        <v>43388</v>
      </c>
      <c r="R13" s="6">
        <v>48</v>
      </c>
      <c r="S13" s="6"/>
      <c r="T13" s="6">
        <v>240</v>
      </c>
      <c r="U13" s="6">
        <v>24</v>
      </c>
      <c r="V13" s="6">
        <v>40</v>
      </c>
      <c r="W13" s="6">
        <v>60</v>
      </c>
      <c r="X13" s="6">
        <v>60</v>
      </c>
      <c r="Y13" s="6">
        <v>80</v>
      </c>
      <c r="Z13" s="6"/>
    </row>
    <row r="14" spans="1:26" ht="16.5" customHeight="1">
      <c r="A14" s="4">
        <v>13</v>
      </c>
      <c r="B14" s="4"/>
      <c r="C14" s="77" t="s">
        <v>38</v>
      </c>
      <c r="D14" s="16" t="s">
        <v>86</v>
      </c>
      <c r="E14" s="12" t="s">
        <v>87</v>
      </c>
      <c r="F14" s="7" t="s">
        <v>107</v>
      </c>
      <c r="G14" s="13"/>
      <c r="H14" s="16" t="s">
        <v>377</v>
      </c>
      <c r="I14" s="16" t="s">
        <v>303</v>
      </c>
      <c r="J14" s="16" t="s">
        <v>56</v>
      </c>
      <c r="K14" s="16" t="s">
        <v>366</v>
      </c>
      <c r="L14" s="6"/>
      <c r="M14" s="16" t="s">
        <v>299</v>
      </c>
      <c r="N14" s="16" t="s">
        <v>381</v>
      </c>
      <c r="O14" s="16" t="s">
        <v>373</v>
      </c>
      <c r="P14" s="16">
        <v>43344</v>
      </c>
      <c r="Q14" s="16">
        <v>43434</v>
      </c>
      <c r="R14" s="6">
        <v>12</v>
      </c>
      <c r="S14" s="6"/>
      <c r="T14" s="6">
        <v>240</v>
      </c>
      <c r="U14" s="6">
        <v>24</v>
      </c>
      <c r="V14" s="6">
        <v>40</v>
      </c>
      <c r="W14" s="6">
        <v>60</v>
      </c>
      <c r="X14" s="6">
        <v>60</v>
      </c>
      <c r="Y14" s="6">
        <v>80</v>
      </c>
      <c r="Z14" s="6"/>
    </row>
    <row r="15" spans="1:26" ht="16.5" customHeight="1">
      <c r="A15" s="70">
        <v>14</v>
      </c>
      <c r="B15" s="4"/>
      <c r="C15" s="16" t="s">
        <v>38</v>
      </c>
      <c r="D15" s="16" t="s">
        <v>86</v>
      </c>
      <c r="E15" s="12" t="s">
        <v>87</v>
      </c>
      <c r="F15" s="7" t="s">
        <v>107</v>
      </c>
      <c r="G15" s="13"/>
      <c r="H15" s="16" t="s">
        <v>377</v>
      </c>
      <c r="I15" s="16" t="s">
        <v>322</v>
      </c>
      <c r="J15" s="16" t="s">
        <v>383</v>
      </c>
      <c r="K15" s="16" t="s">
        <v>95</v>
      </c>
      <c r="L15" s="6"/>
      <c r="M15" s="16" t="s">
        <v>384</v>
      </c>
      <c r="N15" s="16" t="s">
        <v>385</v>
      </c>
      <c r="O15" s="16" t="s">
        <v>382</v>
      </c>
      <c r="P15" s="16">
        <v>43101</v>
      </c>
      <c r="Q15" s="16">
        <v>43221</v>
      </c>
      <c r="R15" s="6">
        <v>30</v>
      </c>
      <c r="S15" s="6"/>
      <c r="T15" s="6">
        <v>150</v>
      </c>
      <c r="U15" s="6">
        <v>15</v>
      </c>
      <c r="V15" s="6">
        <v>15</v>
      </c>
      <c r="W15" s="6">
        <v>45</v>
      </c>
      <c r="X15" s="6">
        <v>30</v>
      </c>
      <c r="Y15" s="6">
        <v>60</v>
      </c>
      <c r="Z15" s="6"/>
    </row>
    <row r="16" spans="1:26" ht="16.5" customHeight="1">
      <c r="A16" s="4">
        <v>15</v>
      </c>
      <c r="B16" s="24"/>
      <c r="C16" s="16" t="s">
        <v>38</v>
      </c>
      <c r="D16" s="16" t="s">
        <v>86</v>
      </c>
      <c r="E16" s="12" t="s">
        <v>87</v>
      </c>
      <c r="F16" s="7" t="s">
        <v>107</v>
      </c>
      <c r="G16" s="13"/>
      <c r="H16" s="16" t="s">
        <v>377</v>
      </c>
      <c r="I16" s="16" t="s">
        <v>325</v>
      </c>
      <c r="J16" s="16" t="s">
        <v>386</v>
      </c>
      <c r="K16" s="16" t="s">
        <v>387</v>
      </c>
      <c r="L16" s="6"/>
      <c r="M16" s="16" t="s">
        <v>384</v>
      </c>
      <c r="N16" s="16" t="s">
        <v>385</v>
      </c>
      <c r="O16" s="16" t="s">
        <v>382</v>
      </c>
      <c r="P16" s="16">
        <v>43191</v>
      </c>
      <c r="Q16" s="16">
        <v>43311</v>
      </c>
      <c r="R16" s="6">
        <v>30</v>
      </c>
      <c r="S16" s="6"/>
      <c r="T16" s="6">
        <v>150</v>
      </c>
      <c r="U16" s="6">
        <v>15</v>
      </c>
      <c r="V16" s="6">
        <v>15</v>
      </c>
      <c r="W16" s="6">
        <v>45</v>
      </c>
      <c r="X16" s="6">
        <v>30</v>
      </c>
      <c r="Y16" s="6">
        <v>60</v>
      </c>
      <c r="Z16" s="6"/>
    </row>
    <row r="17" spans="1:26" ht="16.5" customHeight="1">
      <c r="A17" s="70">
        <v>16</v>
      </c>
      <c r="B17" s="4"/>
      <c r="C17" s="16" t="s">
        <v>38</v>
      </c>
      <c r="D17" s="16" t="s">
        <v>86</v>
      </c>
      <c r="E17" s="12" t="s">
        <v>87</v>
      </c>
      <c r="F17" s="7" t="s">
        <v>107</v>
      </c>
      <c r="G17" s="13"/>
      <c r="H17" s="16" t="s">
        <v>377</v>
      </c>
      <c r="I17" s="16" t="s">
        <v>388</v>
      </c>
      <c r="J17" s="16" t="s">
        <v>389</v>
      </c>
      <c r="K17" s="16" t="s">
        <v>387</v>
      </c>
      <c r="L17" s="6"/>
      <c r="M17" s="78" t="s">
        <v>390</v>
      </c>
      <c r="N17" s="16" t="s">
        <v>391</v>
      </c>
      <c r="O17" s="16" t="s">
        <v>382</v>
      </c>
      <c r="P17" s="16">
        <v>43040</v>
      </c>
      <c r="Q17" s="16">
        <v>43160</v>
      </c>
      <c r="R17" s="6">
        <v>10</v>
      </c>
      <c r="S17" s="6"/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/>
    </row>
    <row r="18" spans="1:26" ht="16.5" customHeight="1">
      <c r="A18" s="4">
        <v>17</v>
      </c>
      <c r="B18" s="4"/>
      <c r="C18" s="16" t="s">
        <v>38</v>
      </c>
      <c r="D18" s="16" t="s">
        <v>86</v>
      </c>
      <c r="E18" s="12" t="s">
        <v>87</v>
      </c>
      <c r="F18" s="7" t="s">
        <v>107</v>
      </c>
      <c r="G18" s="13"/>
      <c r="H18" s="16" t="s">
        <v>377</v>
      </c>
      <c r="I18" s="16" t="s">
        <v>392</v>
      </c>
      <c r="J18" s="16" t="s">
        <v>393</v>
      </c>
      <c r="K18" s="16" t="s">
        <v>366</v>
      </c>
      <c r="L18" s="6"/>
      <c r="M18" s="16" t="s">
        <v>394</v>
      </c>
      <c r="N18" s="16" t="s">
        <v>395</v>
      </c>
      <c r="O18" s="16" t="s">
        <v>382</v>
      </c>
      <c r="P18" s="16">
        <v>43009</v>
      </c>
      <c r="Q18" s="16">
        <v>43220</v>
      </c>
      <c r="R18" s="6">
        <v>30</v>
      </c>
      <c r="S18" s="6"/>
      <c r="T18" s="6">
        <v>100</v>
      </c>
      <c r="U18" s="6">
        <v>15</v>
      </c>
      <c r="V18" s="6">
        <v>0</v>
      </c>
      <c r="W18" s="6">
        <v>0</v>
      </c>
      <c r="X18" s="6">
        <v>40</v>
      </c>
      <c r="Y18" s="6">
        <v>60</v>
      </c>
      <c r="Z18" s="6"/>
    </row>
  </sheetData>
  <mergeCells count="1">
    <mergeCell ref="S6:S7"/>
  </mergeCells>
  <phoneticPr fontId="2" type="noConversion"/>
  <dataValidations count="12">
    <dataValidation type="list" allowBlank="1" showInputMessage="1" showErrorMessage="1" sqref="D2:D1048576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E2:E1048576">
      <formula1>"智慧教育,资源线,VR特色产品线,综合实训线,教学评价线,公共技术产品线"</formula1>
    </dataValidation>
    <dataValidation type="list" allowBlank="1" showInputMessage="1" showErrorMessage="1" sqref="O2:O1048576">
      <formula1>"S,A,B,C"</formula1>
    </dataValidation>
    <dataValidation type="list" allowBlank="1" showInputMessage="1" showErrorMessage="1" sqref="F1:F1048576">
      <formula1>"教育信息化开发中心,教育实训软件开发中心,教育3D开发中心,资源中心,"</formula1>
    </dataValidation>
    <dataValidation type="list" allowBlank="1" showInputMessage="1" showErrorMessage="1" sqref="C2:C18">
      <formula1>"新产品,即有产品升级,定制开发,内部使用"</formula1>
    </dataValidation>
    <dataValidation type="list" allowBlank="1" showInputMessage="1" showErrorMessage="1" sqref="G2:G18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H2:H8">
      <formula1>"深圳,长沙,合肥,桂林,外包"</formula1>
    </dataValidation>
    <dataValidation type="list" allowBlank="1" showInputMessage="1" showErrorMessage="1" sqref="L2:L18">
      <formula1>"自有软件,自有资源,自有硬件"</formula1>
    </dataValidation>
    <dataValidation type="list" allowBlank="1" showInputMessage="1" showErrorMessage="1" sqref="L1">
      <formula1>"软件,资源,3D,VR"</formula1>
    </dataValidation>
    <dataValidation showInputMessage="1" showErrorMessage="1" sqref="N1 P1 Q2:R8 Q12:Q14 R12:R18"/>
    <dataValidation type="custom" showInputMessage="1" showErrorMessage="1" sqref="Q1">
      <formula1>"S,A,B,C"</formula1>
    </dataValidation>
    <dataValidation type="list" allowBlank="1" showInputMessage="1" showErrorMessage="1" sqref="K1:K8 K15:K17">
      <formula1>"战略类,主打类,配合类,创新类"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topLeftCell="E1" workbookViewId="0">
      <selection activeCell="E1" sqref="A1:XFD1048576"/>
    </sheetView>
  </sheetViews>
  <sheetFormatPr defaultRowHeight="13.5"/>
  <cols>
    <col min="1" max="1" width="5.75" style="10" bestFit="1" customWidth="1"/>
    <col min="2" max="2" width="10.5" style="10" customWidth="1"/>
    <col min="3" max="3" width="18.625" style="10" bestFit="1" customWidth="1"/>
    <col min="4" max="4" width="11.25" style="10" bestFit="1" customWidth="1"/>
    <col min="5" max="5" width="11" style="10" bestFit="1" customWidth="1"/>
    <col min="6" max="6" width="21.375" style="10" bestFit="1" customWidth="1"/>
    <col min="7" max="7" width="18.625" style="10" bestFit="1" customWidth="1"/>
    <col min="8" max="8" width="5.75" style="10" bestFit="1" customWidth="1"/>
    <col min="9" max="9" width="41" style="10" bestFit="1" customWidth="1"/>
    <col min="10" max="11" width="6.375" style="10" bestFit="1" customWidth="1"/>
    <col min="12" max="12" width="5.75" style="10" bestFit="1" customWidth="1"/>
    <col min="13" max="13" width="9.75" style="10" bestFit="1" customWidth="1"/>
    <col min="14" max="14" width="11.875" style="10" bestFit="1" customWidth="1"/>
    <col min="15" max="15" width="9.75" style="10" bestFit="1" customWidth="1"/>
    <col min="16" max="17" width="11.125" style="10" bestFit="1" customWidth="1"/>
    <col min="18" max="18" width="9.75" style="10" bestFit="1" customWidth="1"/>
    <col min="19" max="19" width="16.875" style="10" bestFit="1" customWidth="1"/>
    <col min="20" max="20" width="9.75" style="10" bestFit="1" customWidth="1"/>
    <col min="21" max="21" width="7.75" style="10" bestFit="1" customWidth="1"/>
    <col min="22" max="25" width="7.375" style="10" bestFit="1" customWidth="1"/>
    <col min="26" max="26" width="7.75" style="10" bestFit="1" customWidth="1"/>
    <col min="27" max="16384" width="9" style="10"/>
  </cols>
  <sheetData>
    <row r="1" spans="1:26" ht="54">
      <c r="A1" s="11" t="s">
        <v>0</v>
      </c>
      <c r="B1" s="11" t="s">
        <v>396</v>
      </c>
      <c r="C1" s="2" t="s">
        <v>397</v>
      </c>
      <c r="D1" s="2" t="s">
        <v>202</v>
      </c>
      <c r="E1" s="2" t="s">
        <v>1</v>
      </c>
      <c r="F1" s="2" t="s">
        <v>3</v>
      </c>
      <c r="G1" s="2" t="s">
        <v>398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399</v>
      </c>
      <c r="S1" s="2" t="s">
        <v>400</v>
      </c>
      <c r="T1" s="11" t="s">
        <v>401</v>
      </c>
      <c r="U1" s="11" t="s">
        <v>402</v>
      </c>
      <c r="V1" s="11" t="s">
        <v>403</v>
      </c>
      <c r="W1" s="11" t="s">
        <v>404</v>
      </c>
      <c r="X1" s="11" t="s">
        <v>405</v>
      </c>
      <c r="Y1" s="11" t="s">
        <v>406</v>
      </c>
      <c r="Z1" s="11" t="s">
        <v>407</v>
      </c>
    </row>
    <row r="2" spans="1:26" ht="17.25" customHeight="1">
      <c r="A2" s="4">
        <v>1</v>
      </c>
      <c r="B2" s="24"/>
      <c r="C2" s="12" t="s">
        <v>17</v>
      </c>
      <c r="D2" s="12" t="s">
        <v>177</v>
      </c>
      <c r="E2" s="24" t="s">
        <v>87</v>
      </c>
      <c r="F2" s="24" t="s">
        <v>107</v>
      </c>
      <c r="G2" s="13"/>
      <c r="H2" s="6" t="s">
        <v>13</v>
      </c>
      <c r="I2" s="79" t="s">
        <v>408</v>
      </c>
      <c r="J2" s="6" t="s">
        <v>179</v>
      </c>
      <c r="K2" s="6" t="s">
        <v>14</v>
      </c>
      <c r="L2" s="6"/>
      <c r="M2" s="6" t="s">
        <v>409</v>
      </c>
      <c r="N2" s="6" t="s">
        <v>410</v>
      </c>
      <c r="O2" s="6" t="s">
        <v>15</v>
      </c>
      <c r="P2" s="16">
        <v>43192</v>
      </c>
      <c r="Q2" s="16">
        <v>43287</v>
      </c>
      <c r="R2" s="6">
        <v>15</v>
      </c>
      <c r="S2" s="6"/>
      <c r="T2" s="6">
        <v>15</v>
      </c>
      <c r="U2" s="6">
        <v>1</v>
      </c>
      <c r="V2" s="6">
        <v>0</v>
      </c>
      <c r="W2" s="6">
        <v>0</v>
      </c>
      <c r="X2" s="6">
        <v>0</v>
      </c>
      <c r="Y2" s="6">
        <v>15</v>
      </c>
      <c r="Z2" s="8"/>
    </row>
    <row r="3" spans="1:26" ht="17.25" customHeight="1">
      <c r="A3" s="4">
        <v>2</v>
      </c>
      <c r="B3" s="24"/>
      <c r="C3" s="12" t="s">
        <v>17</v>
      </c>
      <c r="D3" s="12" t="s">
        <v>177</v>
      </c>
      <c r="E3" s="24" t="s">
        <v>87</v>
      </c>
      <c r="F3" s="24" t="s">
        <v>107</v>
      </c>
      <c r="G3" s="13"/>
      <c r="H3" s="6" t="s">
        <v>13</v>
      </c>
      <c r="I3" s="79" t="s">
        <v>411</v>
      </c>
      <c r="J3" s="6" t="s">
        <v>179</v>
      </c>
      <c r="K3" s="6" t="s">
        <v>14</v>
      </c>
      <c r="L3" s="6"/>
      <c r="M3" s="6" t="s">
        <v>409</v>
      </c>
      <c r="N3" s="6"/>
      <c r="O3" s="6" t="s">
        <v>67</v>
      </c>
      <c r="P3" s="16" t="s">
        <v>412</v>
      </c>
      <c r="Q3" s="16"/>
      <c r="R3" s="6">
        <v>15</v>
      </c>
      <c r="S3" s="6"/>
      <c r="T3" s="6">
        <v>15</v>
      </c>
      <c r="U3" s="6">
        <v>1</v>
      </c>
      <c r="V3" s="6">
        <v>0</v>
      </c>
      <c r="W3" s="6">
        <v>0</v>
      </c>
      <c r="X3" s="6">
        <v>0</v>
      </c>
      <c r="Y3" s="6">
        <v>15</v>
      </c>
      <c r="Z3" s="8"/>
    </row>
    <row r="4" spans="1:26" ht="17.25" customHeight="1">
      <c r="A4" s="4">
        <v>3</v>
      </c>
      <c r="B4" s="24"/>
      <c r="C4" s="12" t="s">
        <v>38</v>
      </c>
      <c r="D4" s="12" t="s">
        <v>177</v>
      </c>
      <c r="E4" s="24" t="s">
        <v>87</v>
      </c>
      <c r="F4" s="24" t="s">
        <v>107</v>
      </c>
      <c r="G4" s="13"/>
      <c r="H4" s="6" t="s">
        <v>13</v>
      </c>
      <c r="I4" s="79" t="s">
        <v>413</v>
      </c>
      <c r="J4" s="6" t="s">
        <v>414</v>
      </c>
      <c r="K4" s="6" t="s">
        <v>14</v>
      </c>
      <c r="L4" s="6"/>
      <c r="M4" s="6" t="s">
        <v>415</v>
      </c>
      <c r="N4" s="6" t="s">
        <v>416</v>
      </c>
      <c r="O4" s="6" t="s">
        <v>15</v>
      </c>
      <c r="P4" s="78" t="s">
        <v>417</v>
      </c>
      <c r="Q4" s="16">
        <v>43287</v>
      </c>
      <c r="R4" s="6">
        <v>10</v>
      </c>
      <c r="S4" s="6"/>
      <c r="T4" s="6">
        <v>40</v>
      </c>
      <c r="U4" s="6">
        <v>4</v>
      </c>
      <c r="V4" s="6">
        <v>0</v>
      </c>
      <c r="W4" s="6">
        <v>10</v>
      </c>
      <c r="X4" s="6">
        <v>10</v>
      </c>
      <c r="Y4" s="6">
        <v>20</v>
      </c>
      <c r="Z4" s="8"/>
    </row>
    <row r="5" spans="1:26" ht="17.25" customHeight="1">
      <c r="A5" s="4">
        <v>4</v>
      </c>
      <c r="B5" s="24"/>
      <c r="C5" s="12" t="s">
        <v>418</v>
      </c>
      <c r="D5" s="12" t="s">
        <v>177</v>
      </c>
      <c r="E5" s="24" t="s">
        <v>87</v>
      </c>
      <c r="F5" s="24" t="s">
        <v>107</v>
      </c>
      <c r="G5" s="39"/>
      <c r="H5" s="6" t="s">
        <v>13</v>
      </c>
      <c r="I5" s="79" t="s">
        <v>419</v>
      </c>
      <c r="J5" s="6" t="s">
        <v>179</v>
      </c>
      <c r="K5" s="6" t="s">
        <v>14</v>
      </c>
      <c r="L5" s="6"/>
      <c r="M5" s="16" t="s">
        <v>420</v>
      </c>
      <c r="N5" s="6" t="s">
        <v>416</v>
      </c>
      <c r="O5" s="16" t="s">
        <v>421</v>
      </c>
      <c r="P5" s="16">
        <v>43174</v>
      </c>
      <c r="Q5" s="16">
        <v>43464</v>
      </c>
      <c r="R5" s="6">
        <v>35</v>
      </c>
      <c r="S5" s="6"/>
      <c r="T5" s="6">
        <v>50</v>
      </c>
      <c r="U5" s="6">
        <v>5</v>
      </c>
      <c r="V5" s="6">
        <v>0</v>
      </c>
      <c r="W5" s="6">
        <v>0</v>
      </c>
      <c r="X5" s="6">
        <v>20</v>
      </c>
      <c r="Y5" s="6">
        <v>30</v>
      </c>
      <c r="Z5" s="8"/>
    </row>
    <row r="6" spans="1:26" ht="17.25" customHeight="1">
      <c r="A6" s="4">
        <v>5</v>
      </c>
      <c r="B6" s="24"/>
      <c r="C6" s="12" t="s">
        <v>418</v>
      </c>
      <c r="D6" s="12" t="s">
        <v>177</v>
      </c>
      <c r="E6" s="24" t="s">
        <v>87</v>
      </c>
      <c r="F6" s="24" t="s">
        <v>107</v>
      </c>
      <c r="G6" s="39"/>
      <c r="H6" s="6" t="s">
        <v>422</v>
      </c>
      <c r="I6" s="79" t="s">
        <v>423</v>
      </c>
      <c r="J6" s="6" t="s">
        <v>179</v>
      </c>
      <c r="K6" s="6" t="s">
        <v>14</v>
      </c>
      <c r="L6" s="6"/>
      <c r="M6" s="16" t="s">
        <v>424</v>
      </c>
      <c r="N6" s="6" t="s">
        <v>425</v>
      </c>
      <c r="O6" s="16" t="s">
        <v>373</v>
      </c>
      <c r="P6" s="16">
        <v>43174</v>
      </c>
      <c r="Q6" s="16">
        <v>43454</v>
      </c>
      <c r="R6" s="6">
        <v>30</v>
      </c>
      <c r="S6" s="6"/>
      <c r="T6" s="6">
        <v>60</v>
      </c>
      <c r="U6" s="6">
        <v>6</v>
      </c>
      <c r="V6" s="6">
        <v>0</v>
      </c>
      <c r="W6" s="6">
        <v>0</v>
      </c>
      <c r="X6" s="6">
        <v>30</v>
      </c>
      <c r="Y6" s="6">
        <v>30</v>
      </c>
      <c r="Z6" s="8"/>
    </row>
    <row r="7" spans="1:26" ht="17.25" customHeight="1">
      <c r="A7" s="4">
        <v>6</v>
      </c>
      <c r="B7" s="24"/>
      <c r="C7" s="12" t="s">
        <v>38</v>
      </c>
      <c r="D7" s="12" t="s">
        <v>177</v>
      </c>
      <c r="E7" s="24" t="s">
        <v>87</v>
      </c>
      <c r="F7" s="24" t="s">
        <v>107</v>
      </c>
      <c r="G7" s="13"/>
      <c r="H7" s="6" t="s">
        <v>13</v>
      </c>
      <c r="I7" s="79" t="s">
        <v>426</v>
      </c>
      <c r="J7" s="6" t="s">
        <v>427</v>
      </c>
      <c r="K7" s="6" t="s">
        <v>14</v>
      </c>
      <c r="L7" s="24"/>
      <c r="M7" s="16" t="s">
        <v>428</v>
      </c>
      <c r="N7" s="6" t="s">
        <v>429</v>
      </c>
      <c r="O7" s="16" t="s">
        <v>373</v>
      </c>
      <c r="P7" s="16">
        <v>43153</v>
      </c>
      <c r="Q7" s="16">
        <v>43343</v>
      </c>
      <c r="R7" s="6">
        <v>15</v>
      </c>
      <c r="S7" s="6"/>
      <c r="T7" s="6">
        <v>120</v>
      </c>
      <c r="U7" s="6">
        <v>4</v>
      </c>
      <c r="V7" s="6">
        <v>0</v>
      </c>
      <c r="W7" s="6">
        <v>30</v>
      </c>
      <c r="X7" s="6">
        <v>30</v>
      </c>
      <c r="Y7" s="6">
        <v>60</v>
      </c>
      <c r="Z7" s="8"/>
    </row>
    <row r="8" spans="1:26" ht="17.25" customHeight="1">
      <c r="A8" s="4">
        <v>7</v>
      </c>
      <c r="B8" s="24"/>
      <c r="C8" s="12" t="s">
        <v>17</v>
      </c>
      <c r="D8" s="12" t="s">
        <v>177</v>
      </c>
      <c r="E8" s="24" t="s">
        <v>87</v>
      </c>
      <c r="F8" s="24" t="s">
        <v>107</v>
      </c>
      <c r="G8" s="13"/>
      <c r="H8" s="6" t="s">
        <v>13</v>
      </c>
      <c r="I8" s="79" t="s">
        <v>430</v>
      </c>
      <c r="J8" s="6" t="s">
        <v>179</v>
      </c>
      <c r="K8" s="6" t="s">
        <v>14</v>
      </c>
      <c r="L8" s="24"/>
      <c r="M8" s="16" t="s">
        <v>431</v>
      </c>
      <c r="N8" s="6" t="s">
        <v>432</v>
      </c>
      <c r="O8" s="16" t="s">
        <v>67</v>
      </c>
      <c r="P8" s="16">
        <v>43101</v>
      </c>
      <c r="Q8" s="16">
        <v>43464</v>
      </c>
      <c r="R8" s="6">
        <v>30</v>
      </c>
      <c r="S8" s="6"/>
      <c r="T8" s="6">
        <v>30</v>
      </c>
      <c r="U8" s="6">
        <v>1</v>
      </c>
      <c r="V8" s="6">
        <v>0</v>
      </c>
      <c r="W8" s="6">
        <v>0</v>
      </c>
      <c r="X8" s="6">
        <v>0</v>
      </c>
      <c r="Y8" s="6">
        <v>30</v>
      </c>
      <c r="Z8" s="8"/>
    </row>
    <row r="9" spans="1:26" ht="17.25" customHeight="1">
      <c r="A9" s="4">
        <v>8</v>
      </c>
      <c r="B9" s="24"/>
      <c r="C9" s="12" t="s">
        <v>17</v>
      </c>
      <c r="D9" s="12" t="s">
        <v>177</v>
      </c>
      <c r="E9" s="24" t="s">
        <v>87</v>
      </c>
      <c r="F9" s="24" t="s">
        <v>107</v>
      </c>
      <c r="G9" s="13"/>
      <c r="H9" s="6" t="s">
        <v>13</v>
      </c>
      <c r="I9" s="79" t="s">
        <v>433</v>
      </c>
      <c r="J9" s="6" t="s">
        <v>179</v>
      </c>
      <c r="K9" s="6" t="s">
        <v>14</v>
      </c>
      <c r="L9" s="24"/>
      <c r="M9" s="16" t="s">
        <v>434</v>
      </c>
      <c r="N9" s="6"/>
      <c r="O9" s="16" t="s">
        <v>67</v>
      </c>
      <c r="P9" s="16">
        <v>43235</v>
      </c>
      <c r="Q9" s="16">
        <v>43403</v>
      </c>
      <c r="R9" s="6">
        <v>20</v>
      </c>
      <c r="S9" s="6"/>
      <c r="T9" s="6">
        <v>40</v>
      </c>
      <c r="U9" s="6">
        <v>2</v>
      </c>
      <c r="V9" s="6">
        <v>0</v>
      </c>
      <c r="W9" s="6">
        <v>0</v>
      </c>
      <c r="X9" s="6">
        <v>0</v>
      </c>
      <c r="Y9" s="6">
        <v>40</v>
      </c>
      <c r="Z9" s="8"/>
    </row>
    <row r="10" spans="1:26" ht="17.25" customHeight="1">
      <c r="A10" s="4">
        <v>9</v>
      </c>
      <c r="B10" s="24"/>
      <c r="C10" s="12" t="s">
        <v>17</v>
      </c>
      <c r="D10" s="12" t="s">
        <v>177</v>
      </c>
      <c r="E10" s="24" t="s">
        <v>87</v>
      </c>
      <c r="F10" s="24" t="s">
        <v>107</v>
      </c>
      <c r="G10" s="13"/>
      <c r="H10" s="6" t="s">
        <v>13</v>
      </c>
      <c r="I10" s="79" t="s">
        <v>435</v>
      </c>
      <c r="J10" s="6" t="s">
        <v>179</v>
      </c>
      <c r="K10" s="6" t="s">
        <v>14</v>
      </c>
      <c r="L10" s="24"/>
      <c r="M10" s="16" t="s">
        <v>436</v>
      </c>
      <c r="N10" s="6"/>
      <c r="O10" s="16" t="s">
        <v>373</v>
      </c>
      <c r="P10" s="16">
        <v>43151</v>
      </c>
      <c r="Q10" s="16">
        <v>43281</v>
      </c>
      <c r="R10" s="6">
        <v>20</v>
      </c>
      <c r="S10" s="6"/>
      <c r="T10" s="6">
        <v>40</v>
      </c>
      <c r="U10" s="6">
        <v>4</v>
      </c>
      <c r="V10" s="6">
        <v>0</v>
      </c>
      <c r="W10" s="6">
        <v>0</v>
      </c>
      <c r="X10" s="6">
        <v>10</v>
      </c>
      <c r="Y10" s="6">
        <v>40</v>
      </c>
      <c r="Z10" s="8"/>
    </row>
    <row r="11" spans="1:26" ht="17.25" customHeight="1">
      <c r="A11" s="4">
        <v>10</v>
      </c>
      <c r="B11" s="24"/>
      <c r="C11" s="12" t="s">
        <v>17</v>
      </c>
      <c r="D11" s="12" t="s">
        <v>177</v>
      </c>
      <c r="E11" s="24" t="s">
        <v>87</v>
      </c>
      <c r="F11" s="24" t="s">
        <v>107</v>
      </c>
      <c r="G11" s="13"/>
      <c r="H11" s="6" t="s">
        <v>13</v>
      </c>
      <c r="I11" s="79" t="s">
        <v>437</v>
      </c>
      <c r="J11" s="6" t="s">
        <v>438</v>
      </c>
      <c r="K11" s="6" t="s">
        <v>14</v>
      </c>
      <c r="L11" s="6"/>
      <c r="M11" s="6" t="s">
        <v>439</v>
      </c>
      <c r="N11" s="6"/>
      <c r="O11" s="6" t="s">
        <v>75</v>
      </c>
      <c r="P11" s="16">
        <v>43094</v>
      </c>
      <c r="Q11" s="16">
        <v>43444</v>
      </c>
      <c r="R11" s="6">
        <v>48</v>
      </c>
      <c r="S11" s="6"/>
      <c r="T11" s="6">
        <v>270</v>
      </c>
      <c r="U11" s="6">
        <v>18</v>
      </c>
      <c r="V11" s="6">
        <v>0</v>
      </c>
      <c r="W11" s="6">
        <v>30</v>
      </c>
      <c r="X11" s="6">
        <v>90</v>
      </c>
      <c r="Y11" s="6">
        <v>150</v>
      </c>
      <c r="Z11" s="8"/>
    </row>
    <row r="12" spans="1:26" ht="17.25" customHeight="1">
      <c r="A12" s="4">
        <v>11</v>
      </c>
      <c r="B12" s="24"/>
      <c r="C12" s="12" t="s">
        <v>17</v>
      </c>
      <c r="D12" s="12" t="s">
        <v>177</v>
      </c>
      <c r="E12" s="24" t="s">
        <v>87</v>
      </c>
      <c r="F12" s="24" t="s">
        <v>107</v>
      </c>
      <c r="G12" s="13"/>
      <c r="H12" s="6" t="s">
        <v>13</v>
      </c>
      <c r="I12" s="79" t="s">
        <v>440</v>
      </c>
      <c r="J12" s="6" t="s">
        <v>179</v>
      </c>
      <c r="K12" s="6" t="s">
        <v>14</v>
      </c>
      <c r="L12" s="6"/>
      <c r="M12" s="6" t="s">
        <v>439</v>
      </c>
      <c r="N12" s="6"/>
      <c r="O12" s="6" t="s">
        <v>75</v>
      </c>
      <c r="P12" s="16">
        <v>43115</v>
      </c>
      <c r="Q12" s="16">
        <v>43329</v>
      </c>
      <c r="R12" s="6">
        <v>50</v>
      </c>
      <c r="S12" s="6"/>
      <c r="T12" s="6">
        <v>160</v>
      </c>
      <c r="U12" s="6">
        <v>8</v>
      </c>
      <c r="V12" s="6">
        <v>0</v>
      </c>
      <c r="W12" s="6">
        <v>0</v>
      </c>
      <c r="X12" s="6">
        <v>40</v>
      </c>
      <c r="Y12" s="6">
        <v>120</v>
      </c>
      <c r="Z12" s="8"/>
    </row>
    <row r="13" spans="1:26" ht="17.25" customHeight="1">
      <c r="A13" s="4">
        <v>12</v>
      </c>
      <c r="B13" s="24"/>
      <c r="C13" s="12" t="s">
        <v>17</v>
      </c>
      <c r="D13" s="12" t="s">
        <v>177</v>
      </c>
      <c r="E13" s="24" t="s">
        <v>87</v>
      </c>
      <c r="F13" s="24" t="s">
        <v>107</v>
      </c>
      <c r="G13" s="13"/>
      <c r="H13" s="6" t="s">
        <v>13</v>
      </c>
      <c r="I13" s="79" t="s">
        <v>441</v>
      </c>
      <c r="J13" s="6" t="s">
        <v>179</v>
      </c>
      <c r="K13" s="6" t="s">
        <v>14</v>
      </c>
      <c r="L13" s="6"/>
      <c r="M13" s="6" t="s">
        <v>439</v>
      </c>
      <c r="N13" s="16"/>
      <c r="O13" s="6" t="s">
        <v>373</v>
      </c>
      <c r="P13" s="16">
        <v>43122</v>
      </c>
      <c r="Q13" s="16">
        <v>43434</v>
      </c>
      <c r="R13" s="6">
        <v>20</v>
      </c>
      <c r="S13" s="6"/>
      <c r="T13" s="6">
        <v>60</v>
      </c>
      <c r="U13" s="6">
        <v>6</v>
      </c>
      <c r="V13" s="6">
        <v>0</v>
      </c>
      <c r="W13" s="6">
        <v>10</v>
      </c>
      <c r="X13" s="6">
        <v>20</v>
      </c>
      <c r="Y13" s="6">
        <v>30</v>
      </c>
      <c r="Z13" s="8"/>
    </row>
    <row r="14" spans="1:26" ht="17.25" customHeight="1">
      <c r="A14" s="4">
        <v>13</v>
      </c>
      <c r="B14" s="24"/>
      <c r="C14" s="12" t="s">
        <v>17</v>
      </c>
      <c r="D14" s="12" t="s">
        <v>177</v>
      </c>
      <c r="E14" s="24" t="s">
        <v>87</v>
      </c>
      <c r="F14" s="24" t="s">
        <v>107</v>
      </c>
      <c r="G14" s="24"/>
      <c r="H14" s="6" t="s">
        <v>13</v>
      </c>
      <c r="I14" s="79" t="s">
        <v>442</v>
      </c>
      <c r="J14" s="6" t="s">
        <v>438</v>
      </c>
      <c r="K14" s="6" t="s">
        <v>14</v>
      </c>
      <c r="L14" s="24"/>
      <c r="M14" s="6" t="s">
        <v>439</v>
      </c>
      <c r="N14" s="6"/>
      <c r="O14" s="6" t="s">
        <v>15</v>
      </c>
      <c r="P14" s="16">
        <v>43262</v>
      </c>
      <c r="Q14" s="16">
        <v>43357</v>
      </c>
      <c r="R14" s="6">
        <v>18</v>
      </c>
      <c r="S14" s="24"/>
      <c r="T14" s="6">
        <v>40</v>
      </c>
      <c r="U14" s="6">
        <v>4</v>
      </c>
      <c r="V14" s="6">
        <v>0</v>
      </c>
      <c r="W14" s="6">
        <v>0</v>
      </c>
      <c r="X14" s="6">
        <v>0</v>
      </c>
      <c r="Y14" s="6">
        <v>40</v>
      </c>
      <c r="Z14" s="8"/>
    </row>
    <row r="15" spans="1:26" ht="17.25" customHeight="1">
      <c r="A15" s="4">
        <v>14</v>
      </c>
      <c r="B15" s="24"/>
      <c r="C15" s="12" t="s">
        <v>17</v>
      </c>
      <c r="D15" s="12" t="s">
        <v>177</v>
      </c>
      <c r="E15" s="24" t="s">
        <v>87</v>
      </c>
      <c r="F15" s="24" t="s">
        <v>107</v>
      </c>
      <c r="G15" s="24"/>
      <c r="H15" s="6" t="s">
        <v>377</v>
      </c>
      <c r="I15" s="79" t="s">
        <v>443</v>
      </c>
      <c r="J15" s="6" t="s">
        <v>179</v>
      </c>
      <c r="K15" s="6" t="s">
        <v>14</v>
      </c>
      <c r="L15" s="24"/>
      <c r="M15" s="6" t="s">
        <v>439</v>
      </c>
      <c r="N15" s="6" t="s">
        <v>425</v>
      </c>
      <c r="O15" s="6" t="s">
        <v>15</v>
      </c>
      <c r="P15" s="16">
        <v>43332</v>
      </c>
      <c r="Q15" s="16">
        <v>43434</v>
      </c>
      <c r="R15" s="6">
        <v>25</v>
      </c>
      <c r="S15" s="24"/>
      <c r="T15" s="6">
        <v>10</v>
      </c>
      <c r="U15" s="6">
        <v>20</v>
      </c>
      <c r="V15" s="6">
        <v>0</v>
      </c>
      <c r="W15" s="6">
        <v>0</v>
      </c>
      <c r="X15" s="6">
        <v>0</v>
      </c>
      <c r="Y15" s="6">
        <v>20</v>
      </c>
      <c r="Z15" s="8"/>
    </row>
    <row r="16" spans="1:26" ht="17.25" customHeight="1">
      <c r="A16" s="4">
        <v>15</v>
      </c>
      <c r="B16" s="24"/>
      <c r="C16" s="12" t="s">
        <v>17</v>
      </c>
      <c r="D16" s="12" t="s">
        <v>177</v>
      </c>
      <c r="E16" s="24" t="s">
        <v>87</v>
      </c>
      <c r="F16" s="24" t="s">
        <v>107</v>
      </c>
      <c r="G16" s="24"/>
      <c r="H16" s="6" t="s">
        <v>13</v>
      </c>
      <c r="I16" s="79" t="s">
        <v>444</v>
      </c>
      <c r="J16" s="6" t="s">
        <v>179</v>
      </c>
      <c r="K16" s="6" t="s">
        <v>14</v>
      </c>
      <c r="L16" s="24"/>
      <c r="M16" s="6" t="s">
        <v>445</v>
      </c>
      <c r="N16" s="6" t="s">
        <v>446</v>
      </c>
      <c r="O16" s="6" t="s">
        <v>75</v>
      </c>
      <c r="P16" s="16" t="s">
        <v>447</v>
      </c>
      <c r="Q16" s="16">
        <v>43326</v>
      </c>
      <c r="R16" s="6">
        <v>81.900000000000006</v>
      </c>
      <c r="S16" s="24"/>
      <c r="T16" s="6">
        <v>220</v>
      </c>
      <c r="U16" s="6">
        <v>12</v>
      </c>
      <c r="V16" s="6">
        <v>0</v>
      </c>
      <c r="W16" s="6">
        <v>50</v>
      </c>
      <c r="X16" s="6">
        <v>70</v>
      </c>
      <c r="Y16" s="6">
        <v>100</v>
      </c>
      <c r="Z16" s="8"/>
    </row>
    <row r="17" spans="1:26" ht="17.25" customHeight="1">
      <c r="A17" s="4">
        <v>16</v>
      </c>
      <c r="B17" s="24"/>
      <c r="C17" s="12" t="s">
        <v>17</v>
      </c>
      <c r="D17" s="12" t="s">
        <v>177</v>
      </c>
      <c r="E17" s="24" t="s">
        <v>87</v>
      </c>
      <c r="F17" s="24" t="s">
        <v>107</v>
      </c>
      <c r="G17" s="24"/>
      <c r="H17" s="6" t="s">
        <v>377</v>
      </c>
      <c r="I17" s="79" t="s">
        <v>448</v>
      </c>
      <c r="J17" s="6" t="s">
        <v>393</v>
      </c>
      <c r="K17" s="6" t="s">
        <v>14</v>
      </c>
      <c r="L17" s="24"/>
      <c r="M17" s="16" t="s">
        <v>424</v>
      </c>
      <c r="N17" s="6" t="s">
        <v>425</v>
      </c>
      <c r="O17" s="6" t="s">
        <v>75</v>
      </c>
      <c r="P17" s="16">
        <v>42948</v>
      </c>
      <c r="Q17" s="16">
        <v>43167</v>
      </c>
      <c r="R17" s="6">
        <v>43</v>
      </c>
      <c r="S17" s="24"/>
      <c r="T17" s="6">
        <v>100</v>
      </c>
      <c r="U17" s="6">
        <v>10</v>
      </c>
      <c r="V17" s="6">
        <v>0</v>
      </c>
      <c r="W17" s="6">
        <v>30</v>
      </c>
      <c r="X17" s="6">
        <v>30</v>
      </c>
      <c r="Y17" s="6">
        <v>40</v>
      </c>
      <c r="Z17" s="8"/>
    </row>
    <row r="18" spans="1:26" ht="17.25" customHeight="1">
      <c r="A18" s="4">
        <v>17</v>
      </c>
      <c r="B18" s="24"/>
      <c r="C18" s="12" t="s">
        <v>17</v>
      </c>
      <c r="D18" s="12" t="s">
        <v>177</v>
      </c>
      <c r="E18" s="24" t="s">
        <v>87</v>
      </c>
      <c r="F18" s="24" t="s">
        <v>107</v>
      </c>
      <c r="G18" s="24"/>
      <c r="H18" s="6" t="s">
        <v>363</v>
      </c>
      <c r="I18" s="79" t="s">
        <v>449</v>
      </c>
      <c r="J18" s="6" t="s">
        <v>393</v>
      </c>
      <c r="K18" s="6" t="s">
        <v>14</v>
      </c>
      <c r="L18" s="24"/>
      <c r="M18" s="16" t="s">
        <v>450</v>
      </c>
      <c r="N18" s="6" t="s">
        <v>451</v>
      </c>
      <c r="O18" s="6" t="s">
        <v>15</v>
      </c>
      <c r="P18" s="16">
        <v>43070</v>
      </c>
      <c r="Q18" s="16">
        <v>43217</v>
      </c>
      <c r="R18" s="6">
        <v>30</v>
      </c>
      <c r="S18" s="24"/>
      <c r="T18" s="6">
        <v>50</v>
      </c>
      <c r="U18" s="6">
        <v>6</v>
      </c>
      <c r="V18" s="6">
        <v>0</v>
      </c>
      <c r="W18" s="6">
        <v>10</v>
      </c>
      <c r="X18" s="6">
        <v>20</v>
      </c>
      <c r="Y18" s="6">
        <v>20</v>
      </c>
      <c r="Z18" s="8"/>
    </row>
    <row r="19" spans="1:26" ht="17.25" customHeight="1">
      <c r="A19" s="4">
        <v>18</v>
      </c>
      <c r="B19" s="24"/>
      <c r="C19" s="12" t="s">
        <v>38</v>
      </c>
      <c r="D19" s="12" t="s">
        <v>177</v>
      </c>
      <c r="E19" s="24" t="s">
        <v>87</v>
      </c>
      <c r="F19" s="24" t="s">
        <v>107</v>
      </c>
      <c r="G19" s="24"/>
      <c r="H19" s="6" t="s">
        <v>363</v>
      </c>
      <c r="I19" s="8" t="s">
        <v>452</v>
      </c>
      <c r="J19" s="6" t="s">
        <v>453</v>
      </c>
      <c r="K19" s="6" t="s">
        <v>14</v>
      </c>
      <c r="L19" s="24"/>
      <c r="M19" s="16" t="s">
        <v>454</v>
      </c>
      <c r="N19" s="6" t="s">
        <v>432</v>
      </c>
      <c r="O19" s="6" t="s">
        <v>15</v>
      </c>
      <c r="P19" s="16">
        <v>43024</v>
      </c>
      <c r="Q19" s="16">
        <v>43133</v>
      </c>
      <c r="R19" s="6">
        <v>15.6</v>
      </c>
      <c r="S19" s="24"/>
      <c r="T19" s="6">
        <v>100</v>
      </c>
      <c r="U19" s="6">
        <v>10</v>
      </c>
      <c r="V19" s="6">
        <v>0</v>
      </c>
      <c r="W19" s="6">
        <v>20</v>
      </c>
      <c r="X19" s="6">
        <v>40</v>
      </c>
      <c r="Y19" s="6">
        <v>40</v>
      </c>
      <c r="Z19" s="8"/>
    </row>
  </sheetData>
  <phoneticPr fontId="2" type="noConversion"/>
  <dataValidations count="12">
    <dataValidation type="list" allowBlank="1" showInputMessage="1" showErrorMessage="1" sqref="K1:K19">
      <formula1>"战略类,主打类,配合类,创新类"</formula1>
    </dataValidation>
    <dataValidation type="list" allowBlank="1" showInputMessage="1" showErrorMessage="1" sqref="D2:D19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O2:O19">
      <formula1>"S,A,B,C"</formula1>
    </dataValidation>
    <dataValidation type="list" allowBlank="1" showInputMessage="1" showErrorMessage="1" sqref="F1:F19">
      <formula1>"教育信息化开发中心,教育实训软件开发中心,教育3D开发中心,资源中心,"</formula1>
    </dataValidation>
    <dataValidation type="list" allowBlank="1" showInputMessage="1" showErrorMessage="1" sqref="E2:E19">
      <formula1>"智慧教育,资源线,VR特色产品线,综合实训线,教学评价线,公共技术产品线"</formula1>
    </dataValidation>
    <dataValidation type="custom" showInputMessage="1" showErrorMessage="1" sqref="Q1">
      <formula1>"S,A,B,C"</formula1>
    </dataValidation>
    <dataValidation showInputMessage="1" showErrorMessage="1" sqref="N1 P1 N13 R17:R19"/>
    <dataValidation type="list" allowBlank="1" showInputMessage="1" showErrorMessage="1" sqref="L1">
      <formula1>"软件,资源,3D,VR"</formula1>
    </dataValidation>
    <dataValidation type="list" allowBlank="1" showInputMessage="1" showErrorMessage="1" sqref="H2:H5 H16 H7:H14">
      <formula1>"深圳,长沙,合肥,桂林,外包"</formula1>
    </dataValidation>
    <dataValidation type="list" allowBlank="1" showInputMessage="1" showErrorMessage="1" sqref="C2:C4 C7:C19">
      <formula1>"新产品,即有产品升级,定制开发,内部使用"</formula1>
    </dataValidation>
    <dataValidation type="list" allowBlank="1" showInputMessage="1" showErrorMessage="1" sqref="G2:G4 G7:G13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L11:L13 L2:L6">
      <formula1>"自有软件,自有资源,自有硬件"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27"/>
  <sheetViews>
    <sheetView workbookViewId="0">
      <selection sqref="A1:I1048576"/>
    </sheetView>
  </sheetViews>
  <sheetFormatPr defaultRowHeight="13.5"/>
  <cols>
    <col min="1" max="1" width="5.75" style="10" bestFit="1" customWidth="1"/>
    <col min="2" max="2" width="10.5" style="10" customWidth="1"/>
    <col min="3" max="3" width="18.625" style="10" bestFit="1" customWidth="1"/>
    <col min="4" max="4" width="11.25" style="10" bestFit="1" customWidth="1"/>
    <col min="5" max="5" width="11" style="10" customWidth="1"/>
    <col min="6" max="6" width="21.375" style="10" bestFit="1" customWidth="1"/>
    <col min="7" max="7" width="18.625" style="10" customWidth="1"/>
    <col min="8" max="8" width="5.75" style="10" customWidth="1"/>
    <col min="9" max="9" width="41" style="10" bestFit="1" customWidth="1"/>
    <col min="10" max="11" width="6.375" style="10" bestFit="1" customWidth="1"/>
    <col min="12" max="13" width="9.75" style="10" bestFit="1" customWidth="1"/>
    <col min="14" max="14" width="11.875" style="10" bestFit="1" customWidth="1"/>
    <col min="15" max="15" width="9.75" style="10" bestFit="1" customWidth="1"/>
    <col min="16" max="17" width="11.125" style="10" bestFit="1" customWidth="1"/>
    <col min="18" max="18" width="12.625" style="10" customWidth="1"/>
    <col min="19" max="19" width="16.875" style="10" bestFit="1" customWidth="1"/>
    <col min="20" max="21" width="12.5" style="10" customWidth="1"/>
    <col min="22" max="25" width="7.375" style="10" bestFit="1" customWidth="1"/>
    <col min="26" max="26" width="45.625" style="10" customWidth="1"/>
    <col min="27" max="16384" width="9" style="10"/>
  </cols>
  <sheetData>
    <row r="1" spans="1:26" ht="36">
      <c r="A1" s="11" t="s">
        <v>0</v>
      </c>
      <c r="B1" s="11" t="s">
        <v>22</v>
      </c>
      <c r="C1" s="2" t="s">
        <v>20</v>
      </c>
      <c r="D1" s="2" t="s">
        <v>202</v>
      </c>
      <c r="E1" s="2" t="s">
        <v>1</v>
      </c>
      <c r="F1" s="2" t="s">
        <v>3</v>
      </c>
      <c r="G1" s="2" t="s">
        <v>19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31</v>
      </c>
      <c r="S1" s="2" t="s">
        <v>23</v>
      </c>
      <c r="T1" s="11" t="s">
        <v>26</v>
      </c>
      <c r="U1" s="11" t="s">
        <v>24</v>
      </c>
      <c r="V1" s="11" t="s">
        <v>25</v>
      </c>
      <c r="W1" s="11" t="s">
        <v>27</v>
      </c>
      <c r="X1" s="11" t="s">
        <v>28</v>
      </c>
      <c r="Y1" s="11" t="s">
        <v>29</v>
      </c>
      <c r="Z1" s="11" t="s">
        <v>30</v>
      </c>
    </row>
    <row r="2" spans="1:26" s="76" customFormat="1" ht="16.5">
      <c r="A2" s="70">
        <v>4</v>
      </c>
      <c r="B2" s="70" t="s">
        <v>305</v>
      </c>
      <c r="C2" s="12" t="s">
        <v>38</v>
      </c>
      <c r="D2" s="3" t="s">
        <v>86</v>
      </c>
      <c r="E2" s="12" t="s">
        <v>87</v>
      </c>
      <c r="F2" s="7" t="s">
        <v>306</v>
      </c>
      <c r="G2" s="71" t="s">
        <v>72</v>
      </c>
      <c r="H2" s="6" t="s">
        <v>13</v>
      </c>
      <c r="I2" s="9" t="s">
        <v>307</v>
      </c>
      <c r="J2" s="6" t="s">
        <v>308</v>
      </c>
      <c r="K2" s="6" t="s">
        <v>14</v>
      </c>
      <c r="L2" s="6" t="s">
        <v>21</v>
      </c>
      <c r="M2" s="6" t="s">
        <v>309</v>
      </c>
      <c r="N2" s="6" t="s">
        <v>310</v>
      </c>
      <c r="O2" s="6" t="s">
        <v>67</v>
      </c>
      <c r="P2" s="16" t="s">
        <v>305</v>
      </c>
      <c r="Q2" s="16" t="s">
        <v>305</v>
      </c>
      <c r="R2" s="6" t="s">
        <v>305</v>
      </c>
      <c r="S2" s="6" t="s">
        <v>16</v>
      </c>
      <c r="T2" s="6">
        <v>300</v>
      </c>
      <c r="U2" s="6">
        <v>30</v>
      </c>
      <c r="V2" s="6">
        <v>30</v>
      </c>
      <c r="W2" s="6">
        <v>90</v>
      </c>
      <c r="X2" s="6">
        <v>60</v>
      </c>
      <c r="Y2" s="6">
        <v>120</v>
      </c>
      <c r="Z2" s="8" t="s">
        <v>311</v>
      </c>
    </row>
    <row r="3" spans="1:26" s="74" customFormat="1" ht="16.5">
      <c r="A3" s="4">
        <v>5</v>
      </c>
      <c r="B3" s="70"/>
      <c r="C3" s="12" t="s">
        <v>38</v>
      </c>
      <c r="D3" s="3" t="s">
        <v>86</v>
      </c>
      <c r="E3" s="12" t="s">
        <v>87</v>
      </c>
      <c r="F3" s="7" t="s">
        <v>306</v>
      </c>
      <c r="G3" s="71" t="s">
        <v>312</v>
      </c>
      <c r="H3" s="6" t="s">
        <v>13</v>
      </c>
      <c r="I3" s="12" t="s">
        <v>313</v>
      </c>
      <c r="J3" s="6" t="s">
        <v>314</v>
      </c>
      <c r="K3" s="6" t="s">
        <v>95</v>
      </c>
      <c r="L3" s="6" t="s">
        <v>21</v>
      </c>
      <c r="M3" s="95" t="s">
        <v>315</v>
      </c>
      <c r="N3" s="95" t="s">
        <v>316</v>
      </c>
      <c r="O3" s="95" t="s">
        <v>75</v>
      </c>
      <c r="P3" s="102">
        <v>43191</v>
      </c>
      <c r="Q3" s="102">
        <v>43281</v>
      </c>
      <c r="R3" s="95">
        <v>60</v>
      </c>
      <c r="S3" s="95" t="s">
        <v>293</v>
      </c>
      <c r="T3" s="95">
        <v>800</v>
      </c>
      <c r="U3" s="95">
        <v>80</v>
      </c>
      <c r="V3" s="95">
        <v>80</v>
      </c>
      <c r="W3" s="95">
        <v>240</v>
      </c>
      <c r="X3" s="95">
        <v>160</v>
      </c>
      <c r="Y3" s="95">
        <v>320</v>
      </c>
      <c r="Z3" s="21"/>
    </row>
    <row r="4" spans="1:26" s="74" customFormat="1" ht="16.5">
      <c r="A4" s="70">
        <v>6</v>
      </c>
      <c r="B4" s="70"/>
      <c r="C4" s="12" t="s">
        <v>38</v>
      </c>
      <c r="D4" s="3" t="s">
        <v>86</v>
      </c>
      <c r="E4" s="12" t="s">
        <v>87</v>
      </c>
      <c r="F4" s="7" t="s">
        <v>306</v>
      </c>
      <c r="G4" s="71" t="s">
        <v>312</v>
      </c>
      <c r="H4" s="6" t="s">
        <v>13</v>
      </c>
      <c r="I4" s="12" t="s">
        <v>317</v>
      </c>
      <c r="J4" s="6" t="s">
        <v>314</v>
      </c>
      <c r="K4" s="6" t="s">
        <v>95</v>
      </c>
      <c r="L4" s="6" t="s">
        <v>21</v>
      </c>
      <c r="M4" s="96"/>
      <c r="N4" s="96"/>
      <c r="O4" s="96"/>
      <c r="P4" s="103"/>
      <c r="Q4" s="103"/>
      <c r="R4" s="96"/>
      <c r="S4" s="96"/>
      <c r="T4" s="96"/>
      <c r="U4" s="96"/>
      <c r="V4" s="96"/>
      <c r="W4" s="96"/>
      <c r="X4" s="96"/>
      <c r="Y4" s="96"/>
      <c r="Z4" s="21"/>
    </row>
    <row r="5" spans="1:26" s="76" customFormat="1" ht="16.5">
      <c r="A5" s="70">
        <v>3</v>
      </c>
      <c r="B5" s="70" t="s">
        <v>457</v>
      </c>
      <c r="C5" s="12" t="s">
        <v>38</v>
      </c>
      <c r="D5" s="3" t="s">
        <v>86</v>
      </c>
      <c r="E5" s="12" t="s">
        <v>87</v>
      </c>
      <c r="F5" s="7" t="s">
        <v>32</v>
      </c>
      <c r="G5" s="71" t="s">
        <v>72</v>
      </c>
      <c r="H5" s="6" t="s">
        <v>13</v>
      </c>
      <c r="I5" s="9" t="s">
        <v>458</v>
      </c>
      <c r="J5" s="6" t="s">
        <v>459</v>
      </c>
      <c r="K5" s="6" t="s">
        <v>95</v>
      </c>
      <c r="L5" s="6" t="s">
        <v>21</v>
      </c>
      <c r="M5" s="6" t="s">
        <v>460</v>
      </c>
      <c r="N5" s="6" t="s">
        <v>461</v>
      </c>
      <c r="O5" s="6" t="s">
        <v>15</v>
      </c>
      <c r="P5" s="16">
        <v>43125</v>
      </c>
      <c r="Q5" s="16">
        <v>43189</v>
      </c>
      <c r="R5" s="6">
        <v>5</v>
      </c>
      <c r="S5" s="6" t="s">
        <v>462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8"/>
    </row>
    <row r="6" spans="1:26" s="76" customFormat="1" ht="16.5">
      <c r="A6" s="70">
        <v>4</v>
      </c>
      <c r="B6" s="70" t="s">
        <v>457</v>
      </c>
      <c r="C6" s="12" t="s">
        <v>38</v>
      </c>
      <c r="D6" s="3" t="s">
        <v>86</v>
      </c>
      <c r="E6" s="12" t="s">
        <v>87</v>
      </c>
      <c r="F6" s="7" t="s">
        <v>32</v>
      </c>
      <c r="G6" s="71" t="s">
        <v>72</v>
      </c>
      <c r="H6" s="6" t="s">
        <v>13</v>
      </c>
      <c r="I6" s="9" t="s">
        <v>458</v>
      </c>
      <c r="J6" s="6" t="s">
        <v>463</v>
      </c>
      <c r="K6" s="6" t="s">
        <v>95</v>
      </c>
      <c r="L6" s="6" t="s">
        <v>21</v>
      </c>
      <c r="M6" s="6" t="s">
        <v>460</v>
      </c>
      <c r="N6" s="6" t="s">
        <v>461</v>
      </c>
      <c r="O6" s="6" t="s">
        <v>15</v>
      </c>
      <c r="P6" s="16">
        <v>43191</v>
      </c>
      <c r="Q6" s="16">
        <v>43282</v>
      </c>
      <c r="R6" s="6">
        <v>15</v>
      </c>
      <c r="S6" s="6" t="s">
        <v>462</v>
      </c>
      <c r="T6" s="6">
        <v>100</v>
      </c>
      <c r="U6" s="6">
        <v>15</v>
      </c>
      <c r="V6" s="6">
        <v>0</v>
      </c>
      <c r="W6" s="6">
        <v>0</v>
      </c>
      <c r="X6" s="6">
        <v>40</v>
      </c>
      <c r="Y6" s="6">
        <v>60</v>
      </c>
      <c r="Z6" s="8"/>
    </row>
    <row r="7" spans="1:26" s="76" customFormat="1" ht="16.5">
      <c r="A7" s="70">
        <v>5</v>
      </c>
      <c r="B7" s="70" t="s">
        <v>464</v>
      </c>
      <c r="C7" s="12" t="s">
        <v>38</v>
      </c>
      <c r="D7" s="3" t="s">
        <v>86</v>
      </c>
      <c r="E7" s="12" t="s">
        <v>87</v>
      </c>
      <c r="F7" s="7" t="s">
        <v>98</v>
      </c>
      <c r="G7" s="71" t="s">
        <v>72</v>
      </c>
      <c r="H7" s="6" t="s">
        <v>13</v>
      </c>
      <c r="I7" s="9" t="s">
        <v>465</v>
      </c>
      <c r="J7" s="6" t="s">
        <v>466</v>
      </c>
      <c r="K7" s="6" t="s">
        <v>14</v>
      </c>
      <c r="L7" s="6" t="s">
        <v>21</v>
      </c>
      <c r="M7" s="6" t="s">
        <v>467</v>
      </c>
      <c r="N7" s="6" t="s">
        <v>484</v>
      </c>
      <c r="O7" s="6" t="s">
        <v>15</v>
      </c>
      <c r="P7" s="16">
        <v>43191</v>
      </c>
      <c r="Q7" s="16">
        <v>43282</v>
      </c>
      <c r="R7" s="6">
        <v>10</v>
      </c>
      <c r="S7" s="6" t="s">
        <v>462</v>
      </c>
      <c r="T7" s="6">
        <v>100</v>
      </c>
      <c r="U7" s="6">
        <v>15</v>
      </c>
      <c r="V7" s="6">
        <v>0</v>
      </c>
      <c r="W7" s="6">
        <v>0</v>
      </c>
      <c r="X7" s="6">
        <v>40</v>
      </c>
      <c r="Y7" s="6">
        <v>60</v>
      </c>
      <c r="Z7" s="8"/>
    </row>
    <row r="8" spans="1:26" s="76" customFormat="1" ht="16.5">
      <c r="A8" s="70">
        <v>6</v>
      </c>
      <c r="B8" s="70"/>
      <c r="C8" s="12" t="s">
        <v>38</v>
      </c>
      <c r="D8" s="3" t="s">
        <v>86</v>
      </c>
      <c r="E8" s="12" t="s">
        <v>103</v>
      </c>
      <c r="F8" s="7" t="s">
        <v>98</v>
      </c>
      <c r="G8" s="71" t="s">
        <v>72</v>
      </c>
      <c r="H8" s="6" t="s">
        <v>13</v>
      </c>
      <c r="I8" s="9" t="s">
        <v>468</v>
      </c>
      <c r="J8" s="6" t="s">
        <v>466</v>
      </c>
      <c r="K8" s="6" t="s">
        <v>14</v>
      </c>
      <c r="L8" s="6" t="s">
        <v>21</v>
      </c>
      <c r="M8" s="6" t="s">
        <v>469</v>
      </c>
      <c r="N8" s="6" t="s">
        <v>470</v>
      </c>
      <c r="O8" s="6" t="s">
        <v>15</v>
      </c>
      <c r="P8" s="16">
        <v>43283</v>
      </c>
      <c r="Q8" s="16">
        <v>43344</v>
      </c>
      <c r="R8" s="6">
        <v>10</v>
      </c>
      <c r="S8" s="6" t="s">
        <v>462</v>
      </c>
      <c r="T8" s="6">
        <v>100</v>
      </c>
      <c r="U8" s="6">
        <v>15</v>
      </c>
      <c r="V8" s="6">
        <v>0</v>
      </c>
      <c r="W8" s="6">
        <v>0</v>
      </c>
      <c r="X8" s="6">
        <v>40</v>
      </c>
      <c r="Y8" s="6">
        <v>60</v>
      </c>
      <c r="Z8" s="8"/>
    </row>
    <row r="9" spans="1:26" s="76" customFormat="1" ht="16.5">
      <c r="A9" s="70">
        <v>18</v>
      </c>
      <c r="B9" s="70"/>
      <c r="C9" s="12" t="s">
        <v>471</v>
      </c>
      <c r="D9" s="3" t="s">
        <v>177</v>
      </c>
      <c r="E9" s="12" t="s">
        <v>87</v>
      </c>
      <c r="F9" s="7" t="s">
        <v>472</v>
      </c>
      <c r="G9" s="71" t="s">
        <v>178</v>
      </c>
      <c r="H9" s="6" t="s">
        <v>13</v>
      </c>
      <c r="I9" s="9" t="s">
        <v>473</v>
      </c>
      <c r="J9" s="6" t="s">
        <v>179</v>
      </c>
      <c r="K9" s="6" t="s">
        <v>14</v>
      </c>
      <c r="L9" s="6" t="s">
        <v>21</v>
      </c>
      <c r="M9" s="6" t="s">
        <v>474</v>
      </c>
      <c r="N9" s="6"/>
      <c r="O9" s="6" t="s">
        <v>475</v>
      </c>
      <c r="P9" s="16">
        <v>43210</v>
      </c>
      <c r="Q9" s="16">
        <v>43424</v>
      </c>
      <c r="R9" s="6">
        <v>30</v>
      </c>
      <c r="S9" s="6" t="s">
        <v>476</v>
      </c>
      <c r="T9" s="6">
        <v>40</v>
      </c>
      <c r="U9" s="6">
        <v>5</v>
      </c>
      <c r="V9" s="6"/>
      <c r="W9" s="6"/>
      <c r="X9" s="6">
        <v>8</v>
      </c>
      <c r="Y9" s="6">
        <v>32</v>
      </c>
      <c r="Z9" s="8"/>
    </row>
    <row r="10" spans="1:26" s="76" customFormat="1" ht="16.5">
      <c r="A10" s="70">
        <v>30</v>
      </c>
      <c r="B10" s="70"/>
      <c r="C10" s="12" t="s">
        <v>38</v>
      </c>
      <c r="D10" s="3" t="s">
        <v>177</v>
      </c>
      <c r="E10" s="12" t="s">
        <v>87</v>
      </c>
      <c r="F10" s="7" t="s">
        <v>107</v>
      </c>
      <c r="G10" s="71" t="s">
        <v>178</v>
      </c>
      <c r="H10" s="6" t="s">
        <v>13</v>
      </c>
      <c r="I10" s="9" t="s">
        <v>477</v>
      </c>
      <c r="J10" s="6" t="s">
        <v>478</v>
      </c>
      <c r="K10" s="6" t="s">
        <v>14</v>
      </c>
      <c r="L10" s="6" t="s">
        <v>21</v>
      </c>
      <c r="M10" s="6"/>
      <c r="N10" s="6"/>
      <c r="O10" s="6" t="s">
        <v>15</v>
      </c>
      <c r="P10" s="16">
        <v>43102</v>
      </c>
      <c r="Q10" s="16">
        <v>43226</v>
      </c>
      <c r="R10" s="6">
        <v>20</v>
      </c>
      <c r="S10" s="6" t="s">
        <v>479</v>
      </c>
      <c r="T10" s="6">
        <v>100</v>
      </c>
      <c r="U10" s="6">
        <v>5</v>
      </c>
      <c r="V10" s="6"/>
      <c r="W10" s="6">
        <v>40</v>
      </c>
      <c r="X10" s="6">
        <v>20</v>
      </c>
      <c r="Y10" s="6">
        <v>40</v>
      </c>
      <c r="Z10" s="8"/>
    </row>
    <row r="11" spans="1:26" s="76" customFormat="1" ht="16.5">
      <c r="A11" s="70">
        <v>5</v>
      </c>
      <c r="B11" s="70"/>
      <c r="C11" s="12" t="s">
        <v>17</v>
      </c>
      <c r="D11" s="3" t="s">
        <v>177</v>
      </c>
      <c r="E11" s="12" t="s">
        <v>182</v>
      </c>
      <c r="F11" s="7" t="s">
        <v>183</v>
      </c>
      <c r="G11" s="71" t="s">
        <v>178</v>
      </c>
      <c r="H11" s="6" t="s">
        <v>13</v>
      </c>
      <c r="I11" s="9" t="s">
        <v>184</v>
      </c>
      <c r="J11" s="6" t="s">
        <v>179</v>
      </c>
      <c r="K11" s="6" t="s">
        <v>14</v>
      </c>
      <c r="L11" s="6" t="s">
        <v>21</v>
      </c>
      <c r="M11" s="6"/>
      <c r="N11" s="6"/>
      <c r="O11" s="6" t="s">
        <v>15</v>
      </c>
      <c r="P11" s="16">
        <v>43102</v>
      </c>
      <c r="Q11" s="16">
        <v>43226</v>
      </c>
      <c r="R11" s="6">
        <v>20</v>
      </c>
      <c r="S11" s="6" t="s">
        <v>462</v>
      </c>
      <c r="T11" s="6">
        <v>60</v>
      </c>
      <c r="U11" s="6">
        <v>5</v>
      </c>
      <c r="V11" s="6"/>
      <c r="W11" s="6"/>
      <c r="X11" s="6">
        <v>20</v>
      </c>
      <c r="Y11" s="6">
        <v>40</v>
      </c>
      <c r="Z11" s="8"/>
    </row>
    <row r="12" spans="1:26" s="76" customFormat="1" ht="16.5">
      <c r="A12" s="70">
        <v>6</v>
      </c>
      <c r="B12" s="70"/>
      <c r="C12" s="12" t="s">
        <v>17</v>
      </c>
      <c r="D12" s="3" t="s">
        <v>177</v>
      </c>
      <c r="E12" s="12" t="s">
        <v>182</v>
      </c>
      <c r="F12" s="7" t="s">
        <v>183</v>
      </c>
      <c r="G12" s="71" t="s">
        <v>178</v>
      </c>
      <c r="H12" s="6" t="s">
        <v>13</v>
      </c>
      <c r="I12" s="9" t="s">
        <v>185</v>
      </c>
      <c r="J12" s="6" t="s">
        <v>179</v>
      </c>
      <c r="K12" s="6" t="s">
        <v>14</v>
      </c>
      <c r="L12" s="6" t="s">
        <v>21</v>
      </c>
      <c r="M12" s="6"/>
      <c r="N12" s="6"/>
      <c r="O12" s="6" t="s">
        <v>15</v>
      </c>
      <c r="P12" s="16">
        <v>43102</v>
      </c>
      <c r="Q12" s="16">
        <v>43226</v>
      </c>
      <c r="R12" s="6">
        <v>20</v>
      </c>
      <c r="S12" s="6" t="s">
        <v>462</v>
      </c>
      <c r="T12" s="6">
        <v>80</v>
      </c>
      <c r="U12" s="6">
        <v>8</v>
      </c>
      <c r="V12" s="6"/>
      <c r="W12" s="6"/>
      <c r="X12" s="6">
        <v>30</v>
      </c>
      <c r="Y12" s="6">
        <v>50</v>
      </c>
      <c r="Z12" s="8"/>
    </row>
    <row r="13" spans="1:26" s="76" customFormat="1" ht="16.5">
      <c r="A13" s="70">
        <v>7</v>
      </c>
      <c r="B13" s="70"/>
      <c r="C13" s="12" t="s">
        <v>38</v>
      </c>
      <c r="D13" s="3" t="s">
        <v>177</v>
      </c>
      <c r="E13" s="12" t="s">
        <v>182</v>
      </c>
      <c r="F13" s="7" t="s">
        <v>183</v>
      </c>
      <c r="G13" s="71" t="s">
        <v>178</v>
      </c>
      <c r="H13" s="6" t="s">
        <v>13</v>
      </c>
      <c r="I13" s="9" t="s">
        <v>186</v>
      </c>
      <c r="J13" s="6" t="s">
        <v>480</v>
      </c>
      <c r="K13" s="6" t="s">
        <v>14</v>
      </c>
      <c r="L13" s="6" t="s">
        <v>21</v>
      </c>
      <c r="M13" s="6"/>
      <c r="N13" s="6"/>
      <c r="O13" s="6" t="s">
        <v>15</v>
      </c>
      <c r="P13" s="16">
        <v>43102</v>
      </c>
      <c r="Q13" s="16">
        <v>43226</v>
      </c>
      <c r="R13" s="6">
        <v>2</v>
      </c>
      <c r="S13" s="6" t="s">
        <v>55</v>
      </c>
      <c r="T13" s="6">
        <v>30</v>
      </c>
      <c r="U13" s="6">
        <v>3</v>
      </c>
      <c r="V13" s="6"/>
      <c r="W13" s="6"/>
      <c r="X13" s="6">
        <v>10</v>
      </c>
      <c r="Y13" s="6">
        <v>20</v>
      </c>
      <c r="Z13" s="8"/>
    </row>
    <row r="14" spans="1:26" s="76" customFormat="1" ht="16.5">
      <c r="A14" s="70">
        <v>8</v>
      </c>
      <c r="B14" s="70"/>
      <c r="C14" s="12" t="s">
        <v>38</v>
      </c>
      <c r="D14" s="3" t="s">
        <v>177</v>
      </c>
      <c r="E14" s="12" t="s">
        <v>182</v>
      </c>
      <c r="F14" s="7" t="s">
        <v>183</v>
      </c>
      <c r="G14" s="71" t="s">
        <v>178</v>
      </c>
      <c r="H14" s="6" t="s">
        <v>13</v>
      </c>
      <c r="I14" s="9" t="s">
        <v>187</v>
      </c>
      <c r="J14" s="6" t="s">
        <v>481</v>
      </c>
      <c r="K14" s="6" t="s">
        <v>14</v>
      </c>
      <c r="L14" s="6" t="s">
        <v>21</v>
      </c>
      <c r="M14" s="6"/>
      <c r="N14" s="6"/>
      <c r="O14" s="6" t="s">
        <v>15</v>
      </c>
      <c r="P14" s="16">
        <v>43102</v>
      </c>
      <c r="Q14" s="16">
        <v>43226</v>
      </c>
      <c r="R14" s="6">
        <v>2</v>
      </c>
      <c r="S14" s="6" t="s">
        <v>462</v>
      </c>
      <c r="T14" s="6">
        <v>60</v>
      </c>
      <c r="U14" s="6">
        <v>5</v>
      </c>
      <c r="V14" s="6">
        <v>12</v>
      </c>
      <c r="W14" s="6">
        <v>24</v>
      </c>
      <c r="X14" s="6">
        <v>12</v>
      </c>
      <c r="Y14" s="6">
        <v>12</v>
      </c>
      <c r="Z14" s="8"/>
    </row>
    <row r="15" spans="1:26" s="76" customFormat="1" ht="16.5">
      <c r="A15" s="70">
        <v>9</v>
      </c>
      <c r="B15" s="70"/>
      <c r="C15" s="12" t="s">
        <v>38</v>
      </c>
      <c r="D15" s="3" t="s">
        <v>177</v>
      </c>
      <c r="E15" s="12" t="s">
        <v>182</v>
      </c>
      <c r="F15" s="7" t="s">
        <v>183</v>
      </c>
      <c r="G15" s="71" t="s">
        <v>178</v>
      </c>
      <c r="H15" s="6" t="s">
        <v>13</v>
      </c>
      <c r="I15" s="9" t="s">
        <v>188</v>
      </c>
      <c r="J15" s="6" t="s">
        <v>482</v>
      </c>
      <c r="K15" s="6" t="s">
        <v>14</v>
      </c>
      <c r="L15" s="6" t="s">
        <v>21</v>
      </c>
      <c r="M15" s="6"/>
      <c r="N15" s="6"/>
      <c r="O15" s="6" t="s">
        <v>15</v>
      </c>
      <c r="P15" s="16">
        <v>43102</v>
      </c>
      <c r="Q15" s="16">
        <v>43226</v>
      </c>
      <c r="R15" s="6">
        <v>5</v>
      </c>
      <c r="S15" s="6" t="s">
        <v>462</v>
      </c>
      <c r="T15" s="6">
        <v>30</v>
      </c>
      <c r="U15" s="6">
        <v>3</v>
      </c>
      <c r="V15" s="6">
        <v>10</v>
      </c>
      <c r="W15" s="6"/>
      <c r="X15" s="6">
        <v>10</v>
      </c>
      <c r="Y15" s="6">
        <v>10</v>
      </c>
      <c r="Z15" s="8"/>
    </row>
    <row r="16" spans="1:26" s="76" customFormat="1" ht="16.5">
      <c r="A16" s="70">
        <v>10</v>
      </c>
      <c r="B16" s="70"/>
      <c r="C16" s="12" t="s">
        <v>17</v>
      </c>
      <c r="D16" s="3" t="s">
        <v>177</v>
      </c>
      <c r="E16" s="12" t="s">
        <v>182</v>
      </c>
      <c r="F16" s="7" t="s">
        <v>183</v>
      </c>
      <c r="G16" s="71" t="s">
        <v>178</v>
      </c>
      <c r="H16" s="6" t="s">
        <v>13</v>
      </c>
      <c r="I16" s="9" t="s">
        <v>189</v>
      </c>
      <c r="J16" s="6" t="s">
        <v>179</v>
      </c>
      <c r="K16" s="6" t="s">
        <v>14</v>
      </c>
      <c r="L16" s="6" t="s">
        <v>21</v>
      </c>
      <c r="M16" s="6"/>
      <c r="N16" s="6"/>
      <c r="O16" s="6" t="s">
        <v>15</v>
      </c>
      <c r="P16" s="16">
        <v>43102</v>
      </c>
      <c r="Q16" s="16">
        <v>43226</v>
      </c>
      <c r="R16" s="6">
        <v>20</v>
      </c>
      <c r="S16" s="6" t="s">
        <v>462</v>
      </c>
      <c r="T16" s="6">
        <v>30</v>
      </c>
      <c r="U16" s="6">
        <v>3</v>
      </c>
      <c r="V16" s="6"/>
      <c r="W16" s="6"/>
      <c r="X16" s="6">
        <v>10</v>
      </c>
      <c r="Y16" s="6">
        <v>20</v>
      </c>
      <c r="Z16" s="8"/>
    </row>
    <row r="17" spans="1:26" s="76" customFormat="1" ht="16.5">
      <c r="A17" s="70">
        <v>11</v>
      </c>
      <c r="B17" s="70"/>
      <c r="C17" s="12" t="s">
        <v>17</v>
      </c>
      <c r="D17" s="3" t="s">
        <v>177</v>
      </c>
      <c r="E17" s="12" t="s">
        <v>182</v>
      </c>
      <c r="F17" s="7" t="s">
        <v>183</v>
      </c>
      <c r="G17" s="71" t="s">
        <v>178</v>
      </c>
      <c r="H17" s="6" t="s">
        <v>13</v>
      </c>
      <c r="I17" s="9" t="s">
        <v>190</v>
      </c>
      <c r="J17" s="6" t="s">
        <v>179</v>
      </c>
      <c r="K17" s="6" t="s">
        <v>14</v>
      </c>
      <c r="L17" s="6" t="s">
        <v>21</v>
      </c>
      <c r="M17" s="6"/>
      <c r="N17" s="6"/>
      <c r="O17" s="6" t="s">
        <v>15</v>
      </c>
      <c r="P17" s="16">
        <v>43102</v>
      </c>
      <c r="Q17" s="16">
        <v>43226</v>
      </c>
      <c r="R17" s="6">
        <v>20</v>
      </c>
      <c r="S17" s="6" t="s">
        <v>462</v>
      </c>
      <c r="T17" s="6">
        <v>40</v>
      </c>
      <c r="U17" s="6">
        <v>4</v>
      </c>
      <c r="V17" s="6"/>
      <c r="W17" s="6"/>
      <c r="X17" s="6">
        <v>20</v>
      </c>
      <c r="Y17" s="6">
        <v>20</v>
      </c>
      <c r="Z17" s="8"/>
    </row>
    <row r="18" spans="1:26" s="76" customFormat="1" ht="16.5">
      <c r="A18" s="70">
        <v>12</v>
      </c>
      <c r="B18" s="70"/>
      <c r="C18" s="12" t="s">
        <v>17</v>
      </c>
      <c r="D18" s="3" t="s">
        <v>177</v>
      </c>
      <c r="E18" s="12" t="s">
        <v>182</v>
      </c>
      <c r="F18" s="7" t="s">
        <v>183</v>
      </c>
      <c r="G18" s="71" t="s">
        <v>178</v>
      </c>
      <c r="H18" s="6" t="s">
        <v>13</v>
      </c>
      <c r="I18" s="9" t="s">
        <v>191</v>
      </c>
      <c r="J18" s="6" t="s">
        <v>179</v>
      </c>
      <c r="K18" s="6" t="s">
        <v>14</v>
      </c>
      <c r="L18" s="6" t="s">
        <v>21</v>
      </c>
      <c r="M18" s="6"/>
      <c r="N18" s="6"/>
      <c r="O18" s="6" t="s">
        <v>15</v>
      </c>
      <c r="P18" s="16">
        <v>43102</v>
      </c>
      <c r="Q18" s="16">
        <v>43226</v>
      </c>
      <c r="R18" s="6">
        <v>20</v>
      </c>
      <c r="S18" s="6" t="s">
        <v>462</v>
      </c>
      <c r="T18" s="6">
        <v>30</v>
      </c>
      <c r="U18" s="6">
        <v>3</v>
      </c>
      <c r="V18" s="6"/>
      <c r="W18" s="6"/>
      <c r="X18" s="6">
        <v>10</v>
      </c>
      <c r="Y18" s="6">
        <v>20</v>
      </c>
      <c r="Z18" s="8"/>
    </row>
    <row r="19" spans="1:26" s="76" customFormat="1" ht="16.5">
      <c r="A19" s="70">
        <v>13</v>
      </c>
      <c r="B19" s="70"/>
      <c r="C19" s="12" t="s">
        <v>17</v>
      </c>
      <c r="D19" s="3" t="s">
        <v>177</v>
      </c>
      <c r="E19" s="12" t="s">
        <v>182</v>
      </c>
      <c r="F19" s="7" t="s">
        <v>183</v>
      </c>
      <c r="G19" s="71" t="s">
        <v>178</v>
      </c>
      <c r="H19" s="6" t="s">
        <v>13</v>
      </c>
      <c r="I19" s="9" t="s">
        <v>192</v>
      </c>
      <c r="J19" s="6" t="s">
        <v>179</v>
      </c>
      <c r="K19" s="6" t="s">
        <v>14</v>
      </c>
      <c r="L19" s="6" t="s">
        <v>21</v>
      </c>
      <c r="M19" s="6"/>
      <c r="N19" s="6"/>
      <c r="O19" s="6" t="s">
        <v>15</v>
      </c>
      <c r="P19" s="16">
        <v>43102</v>
      </c>
      <c r="Q19" s="16">
        <v>43226</v>
      </c>
      <c r="R19" s="6">
        <v>20</v>
      </c>
      <c r="S19" s="6" t="s">
        <v>462</v>
      </c>
      <c r="T19" s="6">
        <v>50</v>
      </c>
      <c r="U19" s="6">
        <v>5</v>
      </c>
      <c r="V19" s="6"/>
      <c r="W19" s="6"/>
      <c r="X19" s="6">
        <v>20</v>
      </c>
      <c r="Y19" s="6">
        <v>30</v>
      </c>
      <c r="Z19" s="8"/>
    </row>
    <row r="20" spans="1:26" s="76" customFormat="1" ht="16.5">
      <c r="A20" s="70">
        <v>14</v>
      </c>
      <c r="B20" s="70"/>
      <c r="C20" s="12" t="s">
        <v>17</v>
      </c>
      <c r="D20" s="3" t="s">
        <v>177</v>
      </c>
      <c r="E20" s="12" t="s">
        <v>182</v>
      </c>
      <c r="F20" s="7" t="s">
        <v>183</v>
      </c>
      <c r="G20" s="71" t="s">
        <v>178</v>
      </c>
      <c r="H20" s="6" t="s">
        <v>13</v>
      </c>
      <c r="I20" s="9" t="s">
        <v>193</v>
      </c>
      <c r="J20" s="6" t="s">
        <v>179</v>
      </c>
      <c r="K20" s="6" t="s">
        <v>14</v>
      </c>
      <c r="L20" s="6" t="s">
        <v>21</v>
      </c>
      <c r="M20" s="6"/>
      <c r="N20" s="6"/>
      <c r="O20" s="6" t="s">
        <v>15</v>
      </c>
      <c r="P20" s="16">
        <v>43102</v>
      </c>
      <c r="Q20" s="16">
        <v>43226</v>
      </c>
      <c r="R20" s="6">
        <v>18</v>
      </c>
      <c r="S20" s="6" t="s">
        <v>462</v>
      </c>
      <c r="T20" s="6">
        <v>30</v>
      </c>
      <c r="U20" s="6">
        <v>3</v>
      </c>
      <c r="V20" s="6"/>
      <c r="W20" s="6"/>
      <c r="X20" s="6">
        <v>10</v>
      </c>
      <c r="Y20" s="6">
        <v>20</v>
      </c>
      <c r="Z20" s="8"/>
    </row>
    <row r="21" spans="1:26" s="76" customFormat="1" ht="16.5">
      <c r="A21" s="70">
        <v>15</v>
      </c>
      <c r="B21" s="70"/>
      <c r="C21" s="12" t="s">
        <v>38</v>
      </c>
      <c r="D21" s="3" t="s">
        <v>177</v>
      </c>
      <c r="E21" s="12" t="s">
        <v>182</v>
      </c>
      <c r="F21" s="7" t="s">
        <v>183</v>
      </c>
      <c r="G21" s="71" t="s">
        <v>178</v>
      </c>
      <c r="H21" s="6" t="s">
        <v>13</v>
      </c>
      <c r="I21" s="9" t="s">
        <v>194</v>
      </c>
      <c r="J21" s="6" t="s">
        <v>480</v>
      </c>
      <c r="K21" s="6" t="s">
        <v>14</v>
      </c>
      <c r="L21" s="6" t="s">
        <v>21</v>
      </c>
      <c r="M21" s="6"/>
      <c r="N21" s="6"/>
      <c r="O21" s="6" t="s">
        <v>15</v>
      </c>
      <c r="P21" s="16">
        <v>43102</v>
      </c>
      <c r="Q21" s="16">
        <v>43226</v>
      </c>
      <c r="R21" s="6">
        <v>2</v>
      </c>
      <c r="S21" s="6" t="s">
        <v>462</v>
      </c>
      <c r="T21" s="6">
        <v>50</v>
      </c>
      <c r="U21" s="6">
        <v>5</v>
      </c>
      <c r="V21" s="6">
        <v>10</v>
      </c>
      <c r="W21" s="6">
        <v>10</v>
      </c>
      <c r="X21" s="6">
        <v>10</v>
      </c>
      <c r="Y21" s="6">
        <v>20</v>
      </c>
      <c r="Z21" s="8"/>
    </row>
    <row r="22" spans="1:26" s="76" customFormat="1" ht="16.5">
      <c r="A22" s="70">
        <v>16</v>
      </c>
      <c r="B22" s="70"/>
      <c r="C22" s="12" t="s">
        <v>17</v>
      </c>
      <c r="D22" s="3" t="s">
        <v>177</v>
      </c>
      <c r="E22" s="12" t="s">
        <v>182</v>
      </c>
      <c r="F22" s="7" t="s">
        <v>183</v>
      </c>
      <c r="G22" s="71" t="s">
        <v>178</v>
      </c>
      <c r="H22" s="6" t="s">
        <v>13</v>
      </c>
      <c r="I22" s="9" t="s">
        <v>195</v>
      </c>
      <c r="J22" s="6" t="s">
        <v>179</v>
      </c>
      <c r="K22" s="6" t="s">
        <v>14</v>
      </c>
      <c r="L22" s="6" t="s">
        <v>21</v>
      </c>
      <c r="M22" s="6"/>
      <c r="N22" s="6"/>
      <c r="O22" s="6" t="s">
        <v>15</v>
      </c>
      <c r="P22" s="16">
        <v>43102</v>
      </c>
      <c r="Q22" s="16">
        <v>43226</v>
      </c>
      <c r="R22" s="6">
        <v>15</v>
      </c>
      <c r="S22" s="6" t="s">
        <v>462</v>
      </c>
      <c r="T22" s="6">
        <v>40</v>
      </c>
      <c r="U22" s="6">
        <v>5</v>
      </c>
      <c r="V22" s="6"/>
      <c r="W22" s="6"/>
      <c r="X22" s="6">
        <v>8</v>
      </c>
      <c r="Y22" s="6">
        <v>32</v>
      </c>
      <c r="Z22" s="8"/>
    </row>
    <row r="23" spans="1:26" s="76" customFormat="1" ht="16.5">
      <c r="A23" s="70">
        <v>20</v>
      </c>
      <c r="B23" s="70"/>
      <c r="C23" s="12" t="s">
        <v>17</v>
      </c>
      <c r="D23" s="3" t="s">
        <v>177</v>
      </c>
      <c r="E23" s="12" t="s">
        <v>182</v>
      </c>
      <c r="F23" s="7" t="s">
        <v>183</v>
      </c>
      <c r="G23" s="71" t="s">
        <v>178</v>
      </c>
      <c r="H23" s="6" t="s">
        <v>13</v>
      </c>
      <c r="I23" s="9" t="s">
        <v>196</v>
      </c>
      <c r="J23" s="6" t="s">
        <v>179</v>
      </c>
      <c r="K23" s="6"/>
      <c r="L23" s="6"/>
      <c r="M23" s="6"/>
      <c r="N23" s="6"/>
      <c r="O23" s="6"/>
      <c r="P23" s="16"/>
      <c r="Q23" s="16"/>
      <c r="R23" s="6">
        <v>10</v>
      </c>
      <c r="S23" s="6" t="s">
        <v>462</v>
      </c>
      <c r="T23" s="6">
        <v>30</v>
      </c>
      <c r="U23" s="6">
        <v>3</v>
      </c>
      <c r="V23" s="6"/>
      <c r="W23" s="6"/>
      <c r="X23" s="6">
        <v>10</v>
      </c>
      <c r="Y23" s="6">
        <v>20</v>
      </c>
      <c r="Z23" s="8"/>
    </row>
    <row r="24" spans="1:26" s="76" customFormat="1" ht="16.5">
      <c r="A24" s="70">
        <v>21</v>
      </c>
      <c r="B24" s="70"/>
      <c r="C24" s="12" t="s">
        <v>17</v>
      </c>
      <c r="D24" s="3" t="s">
        <v>177</v>
      </c>
      <c r="E24" s="12" t="s">
        <v>182</v>
      </c>
      <c r="F24" s="7" t="s">
        <v>183</v>
      </c>
      <c r="G24" s="71" t="s">
        <v>178</v>
      </c>
      <c r="H24" s="6" t="s">
        <v>13</v>
      </c>
      <c r="I24" s="9" t="s">
        <v>197</v>
      </c>
      <c r="J24" s="6" t="s">
        <v>179</v>
      </c>
      <c r="K24" s="6"/>
      <c r="L24" s="6"/>
      <c r="M24" s="6"/>
      <c r="N24" s="6"/>
      <c r="O24" s="6"/>
      <c r="P24" s="16"/>
      <c r="Q24" s="16"/>
      <c r="R24" s="6">
        <v>15</v>
      </c>
      <c r="S24" s="6" t="s">
        <v>462</v>
      </c>
      <c r="T24" s="6">
        <v>40</v>
      </c>
      <c r="U24" s="6">
        <v>4</v>
      </c>
      <c r="V24" s="6"/>
      <c r="W24" s="6"/>
      <c r="X24" s="6">
        <v>10</v>
      </c>
      <c r="Y24" s="6">
        <v>30</v>
      </c>
      <c r="Z24" s="8"/>
    </row>
    <row r="25" spans="1:26" s="76" customFormat="1" ht="16.5">
      <c r="A25" s="70">
        <v>22</v>
      </c>
      <c r="B25" s="70"/>
      <c r="C25" s="12" t="s">
        <v>17</v>
      </c>
      <c r="D25" s="3" t="s">
        <v>177</v>
      </c>
      <c r="E25" s="12" t="s">
        <v>182</v>
      </c>
      <c r="F25" s="7" t="s">
        <v>183</v>
      </c>
      <c r="G25" s="71" t="s">
        <v>178</v>
      </c>
      <c r="H25" s="6" t="s">
        <v>13</v>
      </c>
      <c r="I25" s="9" t="s">
        <v>198</v>
      </c>
      <c r="J25" s="6" t="s">
        <v>179</v>
      </c>
      <c r="K25" s="6"/>
      <c r="L25" s="6"/>
      <c r="M25" s="6"/>
      <c r="N25" s="6"/>
      <c r="O25" s="6"/>
      <c r="P25" s="16"/>
      <c r="Q25" s="16"/>
      <c r="R25" s="6">
        <v>15</v>
      </c>
      <c r="S25" s="6" t="s">
        <v>462</v>
      </c>
      <c r="T25" s="6">
        <v>40</v>
      </c>
      <c r="U25" s="6">
        <v>4</v>
      </c>
      <c r="V25" s="6"/>
      <c r="W25" s="6">
        <v>10</v>
      </c>
      <c r="X25" s="6">
        <v>10</v>
      </c>
      <c r="Y25" s="6">
        <v>20</v>
      </c>
      <c r="Z25" s="8"/>
    </row>
    <row r="26" spans="1:26" s="76" customFormat="1" ht="16.5">
      <c r="A26" s="70">
        <v>23</v>
      </c>
      <c r="B26" s="70"/>
      <c r="C26" s="12" t="s">
        <v>38</v>
      </c>
      <c r="D26" s="3" t="s">
        <v>177</v>
      </c>
      <c r="E26" s="12" t="s">
        <v>182</v>
      </c>
      <c r="F26" s="7" t="s">
        <v>183</v>
      </c>
      <c r="G26" s="71" t="s">
        <v>178</v>
      </c>
      <c r="H26" s="6" t="s">
        <v>13</v>
      </c>
      <c r="I26" s="9" t="s">
        <v>199</v>
      </c>
      <c r="J26" s="6" t="s">
        <v>480</v>
      </c>
      <c r="K26" s="6"/>
      <c r="L26" s="6"/>
      <c r="M26" s="6"/>
      <c r="N26" s="6"/>
      <c r="O26" s="6"/>
      <c r="P26" s="16"/>
      <c r="Q26" s="16"/>
      <c r="R26" s="6">
        <v>10</v>
      </c>
      <c r="S26" s="6" t="s">
        <v>462</v>
      </c>
      <c r="T26" s="6">
        <v>30</v>
      </c>
      <c r="U26" s="6">
        <v>3</v>
      </c>
      <c r="V26" s="6"/>
      <c r="W26" s="6"/>
      <c r="X26" s="6">
        <v>10</v>
      </c>
      <c r="Y26" s="6">
        <v>20</v>
      </c>
      <c r="Z26" s="8"/>
    </row>
    <row r="27" spans="1:26" s="76" customFormat="1" ht="16.5">
      <c r="A27" s="70">
        <v>31</v>
      </c>
      <c r="B27" s="70"/>
      <c r="C27" s="12" t="s">
        <v>17</v>
      </c>
      <c r="D27" s="3" t="s">
        <v>177</v>
      </c>
      <c r="E27" s="12" t="s">
        <v>182</v>
      </c>
      <c r="F27" s="7" t="s">
        <v>183</v>
      </c>
      <c r="G27" s="71" t="s">
        <v>178</v>
      </c>
      <c r="H27" s="6" t="s">
        <v>13</v>
      </c>
      <c r="I27" s="9" t="s">
        <v>483</v>
      </c>
      <c r="J27" s="6" t="s">
        <v>179</v>
      </c>
      <c r="K27" s="6" t="s">
        <v>14</v>
      </c>
      <c r="L27" s="6" t="s">
        <v>21</v>
      </c>
      <c r="M27" s="6"/>
      <c r="N27" s="6"/>
      <c r="O27" s="6" t="s">
        <v>15</v>
      </c>
      <c r="P27" s="16">
        <v>43102</v>
      </c>
      <c r="Q27" s="16">
        <v>43226</v>
      </c>
      <c r="R27" s="6">
        <v>30</v>
      </c>
      <c r="S27" s="6" t="s">
        <v>462</v>
      </c>
      <c r="T27" s="6">
        <v>120</v>
      </c>
      <c r="U27" s="6">
        <v>4</v>
      </c>
      <c r="V27" s="6"/>
      <c r="W27" s="6">
        <v>30</v>
      </c>
      <c r="X27" s="6">
        <v>30</v>
      </c>
      <c r="Y27" s="6">
        <v>60</v>
      </c>
      <c r="Z27" s="8"/>
    </row>
  </sheetData>
  <autoFilter ref="A1:Z27"/>
  <mergeCells count="13">
    <mergeCell ref="R3:R4"/>
    <mergeCell ref="M3:M4"/>
    <mergeCell ref="N3:N4"/>
    <mergeCell ref="O3:O4"/>
    <mergeCell ref="P3:P4"/>
    <mergeCell ref="Q3:Q4"/>
    <mergeCell ref="Y3:Y4"/>
    <mergeCell ref="S3:S4"/>
    <mergeCell ref="T3:T4"/>
    <mergeCell ref="U3:U4"/>
    <mergeCell ref="V3:V4"/>
    <mergeCell ref="W3:W4"/>
    <mergeCell ref="X3:X4"/>
  </mergeCells>
  <phoneticPr fontId="2" type="noConversion"/>
  <dataValidations count="13">
    <dataValidation type="list" allowBlank="1" showInputMessage="1" showErrorMessage="1" sqref="L2:L22 L27">
      <formula1>"自有软件,自有资源,自有硬件"</formula1>
    </dataValidation>
    <dataValidation type="list" allowBlank="1" showInputMessage="1" showErrorMessage="1" sqref="G2:G8 G10:G27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C2:C8 C10:C27">
      <formula1>"新产品,即有产品升级,定制开发,内部使用"</formula1>
    </dataValidation>
    <dataValidation type="list" allowBlank="1" showInputMessage="1" showErrorMessage="1" sqref="H2:H27">
      <formula1>"深圳,长沙,合肥,桂林,外包"</formula1>
    </dataValidation>
    <dataValidation type="list" allowBlank="1" showInputMessage="1" showErrorMessage="1" sqref="L1">
      <formula1>"软件,资源,3D,VR"</formula1>
    </dataValidation>
    <dataValidation showInputMessage="1" showErrorMessage="1" sqref="N1 P1"/>
    <dataValidation type="custom" showInputMessage="1" showErrorMessage="1" sqref="Q1">
      <formula1>"S,A,B,C"</formula1>
    </dataValidation>
    <dataValidation type="list" allowBlank="1" showInputMessage="1" showErrorMessage="1" sqref="E2:E27">
      <formula1>"智慧教育,资源线,VR特色产品线,综合实训线,教学评价线,公共技术产品线"</formula1>
    </dataValidation>
    <dataValidation type="list" allowBlank="1" showInputMessage="1" showErrorMessage="1" sqref="F1 F5:F27">
      <formula1>"教育信息化开发中心,教育实训软件开发中心,教育3D开发中心,资源中心,"</formula1>
    </dataValidation>
    <dataValidation type="list" allowBlank="1" showInputMessage="1" showErrorMessage="1" sqref="O2:O3 O5:O27">
      <formula1>"S,A,B,C"</formula1>
    </dataValidation>
    <dataValidation type="list" allowBlank="1" showInputMessage="1" showErrorMessage="1" sqref="D2:D27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K1:K22 K27">
      <formula1>"战略类,主打类,配合类,创新类"</formula1>
    </dataValidation>
    <dataValidation type="list" allowBlank="1" showInputMessage="1" showErrorMessage="1" sqref="F2:F4">
      <formula1>"教育信息化开发中心,教育实训软件开发中心,教育3D开发中心,资源中心,公共技术平台中心,金融机构开发中心"</formula1>
    </dataValidation>
  </dataValidations>
  <pageMargins left="0.26" right="0.17" top="0.75" bottom="0.75" header="0.3" footer="0.3"/>
  <pageSetup paperSize="9" scale="2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"/>
  <sheetViews>
    <sheetView workbookViewId="0">
      <selection activeCell="C4" sqref="C4:C10"/>
    </sheetView>
  </sheetViews>
  <sheetFormatPr defaultRowHeight="13.5"/>
  <cols>
    <col min="1" max="1" width="9" style="10"/>
    <col min="2" max="2" width="13.125" style="10" bestFit="1" customWidth="1"/>
    <col min="3" max="3" width="15.125" bestFit="1" customWidth="1"/>
    <col min="4" max="4" width="7.75" bestFit="1" customWidth="1"/>
    <col min="5" max="5" width="9.75" bestFit="1" customWidth="1"/>
    <col min="6" max="6" width="11.875" bestFit="1" customWidth="1"/>
    <col min="7" max="10" width="7.125" customWidth="1"/>
    <col min="11" max="11" width="9.75" bestFit="1" customWidth="1"/>
    <col min="12" max="12" width="7.75" customWidth="1"/>
    <col min="13" max="13" width="11.875" bestFit="1" customWidth="1"/>
    <col min="14" max="14" width="8" customWidth="1"/>
    <col min="15" max="15" width="16.875" bestFit="1" customWidth="1"/>
    <col min="16" max="16" width="11.875" bestFit="1" customWidth="1"/>
    <col min="17" max="17" width="9.75" bestFit="1" customWidth="1"/>
    <col min="18" max="18" width="7.75" customWidth="1"/>
    <col min="19" max="19" width="11.875" bestFit="1" customWidth="1"/>
    <col min="20" max="20" width="8" customWidth="1"/>
    <col min="21" max="21" width="16.875" bestFit="1" customWidth="1"/>
    <col min="22" max="22" width="11.875" bestFit="1" customWidth="1"/>
    <col min="23" max="23" width="9.75" bestFit="1" customWidth="1"/>
    <col min="24" max="24" width="7.75" customWidth="1"/>
    <col min="25" max="25" width="11.875" bestFit="1" customWidth="1"/>
    <col min="26" max="26" width="8" customWidth="1"/>
    <col min="27" max="27" width="16.875" bestFit="1" customWidth="1"/>
    <col min="28" max="28" width="11.875" bestFit="1" customWidth="1"/>
    <col min="29" max="29" width="9.75" bestFit="1" customWidth="1"/>
    <col min="30" max="30" width="7.75" customWidth="1"/>
    <col min="31" max="31" width="11.875" bestFit="1" customWidth="1"/>
    <col min="32" max="32" width="8" customWidth="1"/>
    <col min="33" max="33" width="16.875" bestFit="1" customWidth="1"/>
    <col min="34" max="34" width="11.875" bestFit="1" customWidth="1"/>
    <col min="35" max="35" width="9.75" bestFit="1" customWidth="1"/>
    <col min="36" max="36" width="7.75" customWidth="1"/>
    <col min="37" max="37" width="11.875" bestFit="1" customWidth="1"/>
    <col min="38" max="38" width="8" customWidth="1"/>
    <col min="39" max="39" width="30.875" bestFit="1" customWidth="1"/>
    <col min="40" max="40" width="35.625" bestFit="1" customWidth="1"/>
    <col min="41" max="44" width="21.375" bestFit="1" customWidth="1"/>
  </cols>
  <sheetData>
    <row r="4" spans="2:11">
      <c r="B4" s="40" t="s">
        <v>212</v>
      </c>
      <c r="C4" s="40" t="s">
        <v>211</v>
      </c>
      <c r="D4" s="40" t="s">
        <v>218</v>
      </c>
      <c r="E4" s="40" t="s">
        <v>219</v>
      </c>
      <c r="F4" s="40" t="s">
        <v>220</v>
      </c>
      <c r="G4" s="40" t="s">
        <v>221</v>
      </c>
      <c r="H4" s="40" t="s">
        <v>222</v>
      </c>
      <c r="I4" s="40" t="s">
        <v>223</v>
      </c>
      <c r="J4" s="40" t="s">
        <v>224</v>
      </c>
    </row>
    <row r="5" spans="2:11">
      <c r="B5" s="39" t="s">
        <v>225</v>
      </c>
      <c r="C5" s="39" t="s">
        <v>213</v>
      </c>
      <c r="D5" s="39">
        <f>COUNTIFS(研发体系2018年产品规划!D:D,数据分布!C5,研发体系2018年产品规划!E:E,数据分布!B5)</f>
        <v>0</v>
      </c>
      <c r="E5" s="39">
        <f>SUMIFS(研发体系2018年产品规划!R:R,研发体系2018年产品规划!D:D,C5,研发体系2018年产品规划!E:E,数据分布!B5)</f>
        <v>0</v>
      </c>
      <c r="F5" s="39">
        <f>SUMIFS(研发体系2018年产品规划!T:T,研发体系2018年产品规划!D:D,数据分布!C5,研发体系2018年产品规划!E:E,数据分布!B5)</f>
        <v>0</v>
      </c>
      <c r="G5" s="39">
        <f>SUMIFS(研发体系2018年产品规划!V:V,研发体系2018年产品规划!$D:$D,C5,研发体系2018年产品规划!$E:$E,B5)</f>
        <v>0</v>
      </c>
      <c r="H5" s="39">
        <f>SUMIFS(研发体系2018年产品规划!W:W,研发体系2018年产品规划!$D:$D,C5,研发体系2018年产品规划!$E:$E,B5)</f>
        <v>0</v>
      </c>
      <c r="I5" s="39">
        <f>SUMIFS(研发体系2018年产品规划!X:X,研发体系2018年产品规划!$D:$D,C5,研发体系2018年产品规划!$E:$E,B5)</f>
        <v>0</v>
      </c>
      <c r="J5" s="39">
        <f>SUMIFS(研发体系2018年产品规划!Y:Y,研发体系2018年产品规划!$D:$D,C5,研发体系2018年产品规划!$E:$E,B5)</f>
        <v>0</v>
      </c>
      <c r="K5" s="10"/>
    </row>
    <row r="6" spans="2:11">
      <c r="B6" s="39" t="s">
        <v>226</v>
      </c>
      <c r="C6" s="39" t="s">
        <v>214</v>
      </c>
      <c r="D6" s="39">
        <f>COUNTIFS(研发体系2018年产品规划!D:D,数据分布!C6,研发体系2018年产品规划!E:E,数据分布!B6)</f>
        <v>17</v>
      </c>
      <c r="E6" s="39">
        <f>SUMIFS(研发体系2018年产品规划!R:R,研发体系2018年产品规划!D:D,C6,研发体系2018年产品规划!E:E,数据分布!B6)</f>
        <v>592</v>
      </c>
      <c r="F6" s="39">
        <f>SUMIFS(研发体系2018年产品规划!T:T,研发体系2018年产品规划!D:D,数据分布!C6,研发体系2018年产品规划!E:E,数据分布!B6)</f>
        <v>2840</v>
      </c>
      <c r="G6" s="39">
        <f>SUMIFS(研发体系2018年产品规划!$V:$V,研发体系2018年产品规划!$D:$D,C6,研发体系2018年产品规划!$E:$E,B6)</f>
        <v>220</v>
      </c>
      <c r="H6" s="39">
        <f>SUMIFS(研发体系2018年产品规划!W:W,研发体系2018年产品规划!$D:$D,C6,研发体系2018年产品规划!$E:$E,B6)</f>
        <v>530</v>
      </c>
      <c r="I6" s="39">
        <f>SUMIFS(研发体系2018年产品规划!X:X,研发体系2018年产品规划!$D:$D,C6,研发体系2018年产品规划!$E:$E,B6)</f>
        <v>780</v>
      </c>
      <c r="J6" s="39">
        <f>SUMIFS(研发体系2018年产品规划!Y:Y,研发体系2018年产品规划!$D:$D,C6,研发体系2018年产品规划!$E:$E,B6)</f>
        <v>1330</v>
      </c>
      <c r="K6" s="10"/>
    </row>
    <row r="7" spans="2:11">
      <c r="B7" s="39" t="s">
        <v>226</v>
      </c>
      <c r="C7" s="39" t="s">
        <v>217</v>
      </c>
      <c r="D7" s="39">
        <f>COUNTIFS(研发体系2018年产品规划!D:D,数据分布!C7,研发体系2018年产品规划!E:E,数据分布!B7)</f>
        <v>18</v>
      </c>
      <c r="E7" s="39">
        <f>SUMIFS(研发体系2018年产品规划!R:R,研发体系2018年产品规划!D:D,C7,研发体系2018年产品规划!E:E,数据分布!B7)</f>
        <v>521.5</v>
      </c>
      <c r="F7" s="39">
        <f>SUMIFS(研发体系2018年产品规划!T:T,研发体系2018年产品规划!D:D,数据分布!C7,研发体系2018年产品规划!E:E,数据分布!B7)</f>
        <v>1420</v>
      </c>
      <c r="G7" s="39">
        <f>SUMIFS(研发体系2018年产品规划!$V:$V,研发体系2018年产品规划!$D:$D,C7,研发体系2018年产品规划!$E:$E,B7)</f>
        <v>0</v>
      </c>
      <c r="H7" s="39">
        <f>SUMIFS(研发体系2018年产品规划!W:W,研发体系2018年产品规划!$D:$D,C7,研发体系2018年产品规划!$E:$E,B7)</f>
        <v>190</v>
      </c>
      <c r="I7" s="39">
        <f>SUMIFS(研发体系2018年产品规划!X:X,研发体系2018年产品规划!$D:$D,C7,研发体系2018年产品规划!$E:$E,B7)</f>
        <v>410</v>
      </c>
      <c r="J7" s="39">
        <f>SUMIFS(研发体系2018年产品规划!Y:Y,研发体系2018年产品规划!$D:$D,C7,研发体系2018年产品规划!$E:$E,B7)</f>
        <v>840</v>
      </c>
      <c r="K7" s="10"/>
    </row>
    <row r="8" spans="2:11">
      <c r="B8" s="39" t="s">
        <v>216</v>
      </c>
      <c r="C8" s="39" t="s">
        <v>227</v>
      </c>
      <c r="D8" s="39">
        <f>COUNTIFS(研发体系2018年产品规划!D:D,数据分布!C8,研发体系2018年产品规划!E:E,数据分布!B8)</f>
        <v>0</v>
      </c>
      <c r="E8" s="39">
        <f>SUMIFS(研发体系2018年产品规划!R:R,研发体系2018年产品规划!D:D,C8,研发体系2018年产品规划!E:E,数据分布!B8)</f>
        <v>0</v>
      </c>
      <c r="F8" s="39">
        <f>SUMIFS(研发体系2018年产品规划!T:T,研发体系2018年产品规划!D:D,数据分布!C8,研发体系2018年产品规划!E:E,数据分布!B8)</f>
        <v>0</v>
      </c>
      <c r="G8" s="39">
        <f>SUMIFS(研发体系2018年产品规划!$V:$V,研发体系2018年产品规划!$D:$D,C8,研发体系2018年产品规划!$E:$E,B8)</f>
        <v>0</v>
      </c>
      <c r="H8" s="39">
        <f>SUMIFS(研发体系2018年产品规划!W:W,研发体系2018年产品规划!$D:$D,C8,研发体系2018年产品规划!$E:$E,B8)</f>
        <v>0</v>
      </c>
      <c r="I8" s="39">
        <f>SUMIFS(研发体系2018年产品规划!X:X,研发体系2018年产品规划!$D:$D,C8,研发体系2018年产品规划!$E:$E,B8)</f>
        <v>0</v>
      </c>
      <c r="J8" s="39">
        <f>SUMIFS(研发体系2018年产品规划!Y:Y,研发体系2018年产品规划!$D:$D,C8,研发体系2018年产品规划!$E:$E,B8)</f>
        <v>0</v>
      </c>
      <c r="K8" s="10"/>
    </row>
    <row r="9" spans="2:11">
      <c r="B9" s="39" t="s">
        <v>215</v>
      </c>
      <c r="C9" s="39" t="s">
        <v>230</v>
      </c>
      <c r="D9" s="39">
        <f>COUNTIFS(研发体系2018年产品规划!D:D,数据分布!C9,研发体系2018年产品规划!E:E,数据分布!B9)</f>
        <v>0</v>
      </c>
      <c r="E9" s="39">
        <f>SUMIFS(研发体系2018年产品规划!R:R,研发体系2018年产品规划!D:D,C9,研发体系2018年产品规划!E:E,数据分布!B9)</f>
        <v>0</v>
      </c>
      <c r="F9" s="39">
        <f>SUMIFS(研发体系2018年产品规划!T:T,研发体系2018年产品规划!D:D,数据分布!C9,研发体系2018年产品规划!E:E,数据分布!B9)</f>
        <v>0</v>
      </c>
      <c r="G9" s="39">
        <f>SUMIFS(研发体系2018年产品规划!$V:$V,研发体系2018年产品规划!$D:$D,C9,研发体系2018年产品规划!$E:$E,B9)</f>
        <v>0</v>
      </c>
      <c r="H9" s="39">
        <f>SUMIFS(研发体系2018年产品规划!W:W,研发体系2018年产品规划!$D:$D,C9,研发体系2018年产品规划!$E:$E,B9)</f>
        <v>0</v>
      </c>
      <c r="I9" s="39">
        <f>SUMIFS(研发体系2018年产品规划!X:X,研发体系2018年产品规划!$D:$D,C9,研发体系2018年产品规划!$E:$E,B9)</f>
        <v>0</v>
      </c>
      <c r="J9" s="39">
        <f>SUMIFS(研发体系2018年产品规划!Y:Y,研发体系2018年产品规划!$D:$D,C9,研发体系2018年产品规划!$E:$E,B9)</f>
        <v>0</v>
      </c>
      <c r="K9" s="10"/>
    </row>
    <row r="10" spans="2:11">
      <c r="B10" s="39" t="s">
        <v>228</v>
      </c>
      <c r="C10" s="39" t="s">
        <v>229</v>
      </c>
      <c r="D10" s="39">
        <f>COUNTIFS(研发体系2018年产品规划!D:D,数据分布!C10,研发体系2018年产品规划!E:E,数据分布!B10)</f>
        <v>29</v>
      </c>
      <c r="E10" s="39">
        <f>SUMIFS(研发体系2018年产品规划!R:R,研发体系2018年产品规划!D:D,C10,研发体系2018年产品规划!E:E,数据分布!B10)</f>
        <v>1023</v>
      </c>
      <c r="F10" s="39">
        <f>SUMIFS(研发体系2018年产品规划!T:T,研发体系2018年产品规划!D:D,数据分布!C10,研发体系2018年产品规划!E:E,数据分布!B10)</f>
        <v>4295</v>
      </c>
      <c r="G10" s="39">
        <f>SUMIFS(研发体系2018年产品规划!$V:$V,研发体系2018年产品规划!$D:$D,C10,研发体系2018年产品规划!$E:$E,B10)</f>
        <v>661</v>
      </c>
      <c r="H10" s="39">
        <f>SUMIFS(研发体系2018年产品规划!W:W,研发体系2018年产品规划!$D:$D,C10,研发体系2018年产品规划!$E:$E,B10)</f>
        <v>1053</v>
      </c>
      <c r="I10" s="39">
        <f>SUMIFS(研发体系2018年产品规划!X:X,研发体系2018年产品规划!$D:$D,C10,研发体系2018年产品规划!$E:$E,B10)</f>
        <v>837</v>
      </c>
      <c r="J10" s="39">
        <f>SUMIFS(研发体系2018年产品规划!Y:Y,研发体系2018年产品规划!$D:$D,C10,研发体系2018年产品规划!$E:$E,B10)</f>
        <v>1744</v>
      </c>
      <c r="K10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Z111"/>
  <sheetViews>
    <sheetView tabSelected="1" zoomScale="85" zoomScaleNormal="85" workbookViewId="0">
      <pane ySplit="1" topLeftCell="A2" activePane="bottomLeft" state="frozen"/>
      <selection pane="bottomLeft" activeCell="I39" sqref="I39"/>
    </sheetView>
  </sheetViews>
  <sheetFormatPr defaultRowHeight="13.5"/>
  <cols>
    <col min="1" max="1" width="5.375" customWidth="1"/>
    <col min="2" max="2" width="16.625" style="10" customWidth="1"/>
    <col min="3" max="3" width="18.625" style="10" bestFit="1" customWidth="1"/>
    <col min="4" max="5" width="17.375" customWidth="1"/>
    <col min="6" max="6" width="21.875" customWidth="1"/>
    <col min="7" max="7" width="12.875" style="10" customWidth="1"/>
    <col min="8" max="8" width="7" customWidth="1"/>
    <col min="9" max="9" width="25.75" style="5" customWidth="1"/>
    <col min="10" max="10" width="6.75" customWidth="1"/>
    <col min="11" max="11" width="7" customWidth="1"/>
    <col min="12" max="12" width="7.625" customWidth="1"/>
    <col min="13" max="13" width="10.375" style="10" customWidth="1"/>
    <col min="14" max="14" width="10.875" customWidth="1"/>
    <col min="15" max="15" width="9.75" customWidth="1"/>
    <col min="16" max="16" width="13.125" style="17" customWidth="1"/>
    <col min="17" max="17" width="12.75" style="17" customWidth="1"/>
    <col min="18" max="18" width="19" customWidth="1"/>
    <col min="19" max="19" width="16.25" customWidth="1"/>
    <col min="20" max="21" width="13.625" customWidth="1"/>
    <col min="22" max="25" width="8.75" style="10" customWidth="1"/>
    <col min="26" max="26" width="87.625" customWidth="1"/>
  </cols>
  <sheetData>
    <row r="1" spans="1:26" ht="36">
      <c r="A1" s="1" t="s">
        <v>0</v>
      </c>
      <c r="B1" s="11" t="s">
        <v>22</v>
      </c>
      <c r="C1" s="2" t="s">
        <v>20</v>
      </c>
      <c r="D1" s="2" t="s">
        <v>33</v>
      </c>
      <c r="E1" s="2" t="s">
        <v>1</v>
      </c>
      <c r="F1" s="2" t="s">
        <v>3</v>
      </c>
      <c r="G1" s="2" t="s">
        <v>19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31</v>
      </c>
      <c r="S1" s="2" t="s">
        <v>23</v>
      </c>
      <c r="T1" s="1" t="s">
        <v>26</v>
      </c>
      <c r="U1" s="1" t="s">
        <v>24</v>
      </c>
      <c r="V1" s="11" t="s">
        <v>25</v>
      </c>
      <c r="W1" s="11" t="s">
        <v>27</v>
      </c>
      <c r="X1" s="11" t="s">
        <v>28</v>
      </c>
      <c r="Y1" s="11" t="s">
        <v>29</v>
      </c>
      <c r="Z1" s="1" t="s">
        <v>30</v>
      </c>
    </row>
    <row r="2" spans="1:26" ht="20.25" customHeight="1">
      <c r="A2" s="4">
        <v>1</v>
      </c>
      <c r="B2" s="18"/>
      <c r="C2" s="12" t="s">
        <v>17</v>
      </c>
      <c r="D2" s="3" t="s">
        <v>241</v>
      </c>
      <c r="E2" s="12" t="s">
        <v>34</v>
      </c>
      <c r="F2" s="7" t="s">
        <v>32</v>
      </c>
      <c r="G2" s="13" t="s">
        <v>18</v>
      </c>
      <c r="H2" s="6" t="s">
        <v>13</v>
      </c>
      <c r="I2" s="19" t="s">
        <v>49</v>
      </c>
      <c r="J2" s="6" t="s">
        <v>35</v>
      </c>
      <c r="K2" s="6" t="s">
        <v>14</v>
      </c>
      <c r="L2" s="6" t="s">
        <v>21</v>
      </c>
      <c r="M2" s="6" t="s">
        <v>36</v>
      </c>
      <c r="N2" s="6" t="s">
        <v>37</v>
      </c>
      <c r="O2" s="6" t="s">
        <v>15</v>
      </c>
      <c r="P2" s="16">
        <v>43102</v>
      </c>
      <c r="Q2" s="16">
        <v>43189</v>
      </c>
      <c r="R2" s="6">
        <v>85</v>
      </c>
      <c r="S2" s="6" t="s">
        <v>16</v>
      </c>
      <c r="T2" s="6">
        <v>400</v>
      </c>
      <c r="U2" s="6">
        <v>3</v>
      </c>
      <c r="V2" s="6">
        <v>200</v>
      </c>
      <c r="W2" s="6">
        <v>200</v>
      </c>
      <c r="X2" s="6">
        <v>0</v>
      </c>
      <c r="Y2" s="6">
        <v>0</v>
      </c>
      <c r="Z2" s="8" t="s">
        <v>173</v>
      </c>
    </row>
    <row r="3" spans="1:26" ht="20.25" customHeight="1">
      <c r="A3" s="4">
        <v>2</v>
      </c>
      <c r="B3" s="4"/>
      <c r="C3" s="12" t="s">
        <v>38</v>
      </c>
      <c r="D3" s="3" t="s">
        <v>241</v>
      </c>
      <c r="E3" s="12" t="s">
        <v>34</v>
      </c>
      <c r="F3" s="7" t="s">
        <v>32</v>
      </c>
      <c r="G3" s="13" t="s">
        <v>18</v>
      </c>
      <c r="H3" s="6" t="s">
        <v>13</v>
      </c>
      <c r="I3" s="9" t="s">
        <v>39</v>
      </c>
      <c r="J3" s="6" t="s">
        <v>40</v>
      </c>
      <c r="K3" s="6" t="s">
        <v>14</v>
      </c>
      <c r="L3" s="6" t="s">
        <v>21</v>
      </c>
      <c r="M3" s="6" t="s">
        <v>41</v>
      </c>
      <c r="N3" s="6" t="s">
        <v>37</v>
      </c>
      <c r="O3" s="6" t="s">
        <v>15</v>
      </c>
      <c r="P3" s="16">
        <v>43191</v>
      </c>
      <c r="Q3" s="16">
        <v>43281</v>
      </c>
      <c r="R3" s="6">
        <v>105</v>
      </c>
      <c r="S3" s="6" t="s">
        <v>16</v>
      </c>
      <c r="T3" s="6">
        <v>800</v>
      </c>
      <c r="U3" s="6">
        <v>5</v>
      </c>
      <c r="V3" s="6">
        <v>0</v>
      </c>
      <c r="W3" s="6">
        <v>500</v>
      </c>
      <c r="X3" s="6">
        <v>300</v>
      </c>
      <c r="Y3" s="6">
        <v>0</v>
      </c>
      <c r="Z3" s="8" t="s">
        <v>174</v>
      </c>
    </row>
    <row r="4" spans="1:26" ht="20.25" customHeight="1">
      <c r="A4" s="4">
        <v>3</v>
      </c>
      <c r="B4" s="4"/>
      <c r="C4" s="12" t="s">
        <v>42</v>
      </c>
      <c r="D4" s="3" t="s">
        <v>241</v>
      </c>
      <c r="E4" s="12" t="s">
        <v>34</v>
      </c>
      <c r="F4" s="7" t="s">
        <v>32</v>
      </c>
      <c r="G4" s="13" t="s">
        <v>18</v>
      </c>
      <c r="H4" s="6" t="s">
        <v>13</v>
      </c>
      <c r="I4" s="9" t="s">
        <v>39</v>
      </c>
      <c r="J4" s="6" t="s">
        <v>43</v>
      </c>
      <c r="K4" s="6" t="s">
        <v>14</v>
      </c>
      <c r="L4" s="6" t="s">
        <v>21</v>
      </c>
      <c r="M4" s="6" t="s">
        <v>41</v>
      </c>
      <c r="N4" s="6" t="s">
        <v>37</v>
      </c>
      <c r="O4" s="6" t="s">
        <v>15</v>
      </c>
      <c r="P4" s="16">
        <v>43282</v>
      </c>
      <c r="Q4" s="16">
        <v>43373</v>
      </c>
      <c r="R4" s="6">
        <v>115</v>
      </c>
      <c r="S4" s="6" t="s">
        <v>16</v>
      </c>
      <c r="T4" s="6">
        <v>600</v>
      </c>
      <c r="U4" s="6">
        <v>4</v>
      </c>
      <c r="V4" s="6">
        <v>0</v>
      </c>
      <c r="W4" s="6">
        <v>0</v>
      </c>
      <c r="X4" s="6">
        <v>400</v>
      </c>
      <c r="Y4" s="6">
        <v>200</v>
      </c>
      <c r="Z4" s="8" t="s">
        <v>175</v>
      </c>
    </row>
    <row r="5" spans="1:26" ht="20.25" customHeight="1">
      <c r="A5" s="4">
        <v>4</v>
      </c>
      <c r="B5" s="4"/>
      <c r="C5" s="12" t="s">
        <v>38</v>
      </c>
      <c r="D5" s="3" t="s">
        <v>241</v>
      </c>
      <c r="E5" s="12" t="s">
        <v>34</v>
      </c>
      <c r="F5" s="7" t="s">
        <v>32</v>
      </c>
      <c r="G5" s="13" t="s">
        <v>18</v>
      </c>
      <c r="H5" s="6" t="s">
        <v>13</v>
      </c>
      <c r="I5" s="9" t="s">
        <v>39</v>
      </c>
      <c r="J5" s="6" t="s">
        <v>44</v>
      </c>
      <c r="K5" s="6" t="s">
        <v>14</v>
      </c>
      <c r="L5" s="6" t="s">
        <v>21</v>
      </c>
      <c r="M5" s="6" t="s">
        <v>41</v>
      </c>
      <c r="N5" s="6" t="s">
        <v>37</v>
      </c>
      <c r="O5" s="6" t="s">
        <v>15</v>
      </c>
      <c r="P5" s="16">
        <v>43381</v>
      </c>
      <c r="Q5" s="16">
        <v>43464</v>
      </c>
      <c r="R5" s="6">
        <v>110</v>
      </c>
      <c r="S5" s="6" t="s">
        <v>16</v>
      </c>
      <c r="T5" s="6">
        <v>400</v>
      </c>
      <c r="U5" s="6">
        <v>3</v>
      </c>
      <c r="V5" s="6">
        <v>0</v>
      </c>
      <c r="W5" s="6">
        <v>0</v>
      </c>
      <c r="X5" s="6">
        <v>0</v>
      </c>
      <c r="Y5" s="6">
        <v>400</v>
      </c>
      <c r="Z5" s="8" t="s">
        <v>176</v>
      </c>
    </row>
    <row r="6" spans="1:26" s="10" customFormat="1" ht="16.5">
      <c r="A6" s="4">
        <v>1</v>
      </c>
      <c r="B6" s="24"/>
      <c r="C6" s="12" t="s">
        <v>38</v>
      </c>
      <c r="D6" s="3" t="s">
        <v>50</v>
      </c>
      <c r="E6" s="12" t="s">
        <v>51</v>
      </c>
      <c r="F6" s="7" t="s">
        <v>32</v>
      </c>
      <c r="G6" s="13" t="s">
        <v>18</v>
      </c>
      <c r="H6" s="6" t="s">
        <v>52</v>
      </c>
      <c r="I6" s="9" t="s">
        <v>136</v>
      </c>
      <c r="J6" s="6" t="s">
        <v>137</v>
      </c>
      <c r="K6" s="6" t="s">
        <v>14</v>
      </c>
      <c r="L6" s="6" t="s">
        <v>21</v>
      </c>
      <c r="M6" s="6" t="s">
        <v>53</v>
      </c>
      <c r="N6" s="6" t="s">
        <v>54</v>
      </c>
      <c r="O6" s="6" t="s">
        <v>15</v>
      </c>
      <c r="P6" s="16">
        <v>43110</v>
      </c>
      <c r="Q6" s="16">
        <v>43327</v>
      </c>
      <c r="R6" s="6">
        <v>90</v>
      </c>
      <c r="S6" s="6" t="s">
        <v>55</v>
      </c>
      <c r="T6" s="6">
        <v>400</v>
      </c>
      <c r="U6" s="6">
        <v>5</v>
      </c>
      <c r="V6" s="6">
        <v>80</v>
      </c>
      <c r="W6" s="6">
        <v>80</v>
      </c>
      <c r="X6" s="6">
        <v>80</v>
      </c>
      <c r="Y6" s="6">
        <v>160</v>
      </c>
      <c r="Z6" s="8"/>
    </row>
    <row r="7" spans="1:26" s="10" customFormat="1" ht="16.5">
      <c r="A7" s="4">
        <v>2</v>
      </c>
      <c r="B7" s="24"/>
      <c r="C7" s="12" t="s">
        <v>38</v>
      </c>
      <c r="D7" s="3" t="s">
        <v>50</v>
      </c>
      <c r="E7" s="12" t="s">
        <v>51</v>
      </c>
      <c r="F7" s="7" t="s">
        <v>32</v>
      </c>
      <c r="G7" s="13" t="s">
        <v>18</v>
      </c>
      <c r="H7" s="6" t="s">
        <v>52</v>
      </c>
      <c r="I7" s="9" t="s">
        <v>138</v>
      </c>
      <c r="J7" s="6" t="s">
        <v>56</v>
      </c>
      <c r="K7" s="6" t="s">
        <v>14</v>
      </c>
      <c r="L7" s="6" t="s">
        <v>21</v>
      </c>
      <c r="M7" s="6" t="s">
        <v>57</v>
      </c>
      <c r="N7" s="6" t="s">
        <v>58</v>
      </c>
      <c r="O7" s="6" t="s">
        <v>15</v>
      </c>
      <c r="P7" s="16">
        <v>43132</v>
      </c>
      <c r="Q7" s="16">
        <v>43311</v>
      </c>
      <c r="R7" s="6">
        <v>18</v>
      </c>
      <c r="S7" s="6" t="s">
        <v>55</v>
      </c>
      <c r="T7" s="6">
        <v>125</v>
      </c>
      <c r="U7" s="6">
        <v>5</v>
      </c>
      <c r="V7" s="6">
        <v>25</v>
      </c>
      <c r="W7" s="6">
        <v>25</v>
      </c>
      <c r="X7" s="6">
        <v>25</v>
      </c>
      <c r="Y7" s="6">
        <v>50</v>
      </c>
      <c r="Z7" s="8"/>
    </row>
    <row r="8" spans="1:26" s="10" customFormat="1" ht="16.5">
      <c r="A8" s="4">
        <v>3</v>
      </c>
      <c r="B8" s="24"/>
      <c r="C8" s="12" t="s">
        <v>38</v>
      </c>
      <c r="D8" s="3" t="s">
        <v>50</v>
      </c>
      <c r="E8" s="12" t="s">
        <v>51</v>
      </c>
      <c r="F8" s="7" t="s">
        <v>32</v>
      </c>
      <c r="G8" s="13" t="s">
        <v>18</v>
      </c>
      <c r="H8" s="6" t="s">
        <v>52</v>
      </c>
      <c r="I8" s="9" t="s">
        <v>139</v>
      </c>
      <c r="J8" s="6" t="s">
        <v>59</v>
      </c>
      <c r="K8" s="6" t="s">
        <v>14</v>
      </c>
      <c r="L8" s="6" t="s">
        <v>21</v>
      </c>
      <c r="M8" s="6" t="s">
        <v>57</v>
      </c>
      <c r="N8" s="6" t="s">
        <v>58</v>
      </c>
      <c r="O8" s="6" t="s">
        <v>15</v>
      </c>
      <c r="P8" s="16">
        <v>43102</v>
      </c>
      <c r="Q8" s="16">
        <v>43226</v>
      </c>
      <c r="R8" s="6">
        <v>12</v>
      </c>
      <c r="S8" s="6" t="s">
        <v>55</v>
      </c>
      <c r="T8" s="6">
        <v>100</v>
      </c>
      <c r="U8" s="6">
        <v>5</v>
      </c>
      <c r="V8" s="6">
        <v>20</v>
      </c>
      <c r="W8" s="6">
        <v>20</v>
      </c>
      <c r="X8" s="6">
        <v>20</v>
      </c>
      <c r="Y8" s="6">
        <v>40</v>
      </c>
      <c r="Z8" s="8"/>
    </row>
    <row r="9" spans="1:26" s="10" customFormat="1" ht="16.5">
      <c r="A9" s="4">
        <v>4</v>
      </c>
      <c r="B9" s="24"/>
      <c r="C9" s="12" t="s">
        <v>17</v>
      </c>
      <c r="D9" s="3" t="s">
        <v>50</v>
      </c>
      <c r="E9" s="12" t="s">
        <v>51</v>
      </c>
      <c r="F9" s="7" t="s">
        <v>32</v>
      </c>
      <c r="G9" s="13" t="s">
        <v>18</v>
      </c>
      <c r="H9" s="6" t="s">
        <v>52</v>
      </c>
      <c r="I9" s="9" t="s">
        <v>140</v>
      </c>
      <c r="J9" s="6" t="s">
        <v>60</v>
      </c>
      <c r="K9" s="6" t="s">
        <v>14</v>
      </c>
      <c r="L9" s="6" t="s">
        <v>21</v>
      </c>
      <c r="M9" s="6" t="s">
        <v>53</v>
      </c>
      <c r="N9" s="6" t="s">
        <v>61</v>
      </c>
      <c r="O9" s="6" t="s">
        <v>15</v>
      </c>
      <c r="P9" s="16">
        <v>43160</v>
      </c>
      <c r="Q9" s="16">
        <v>43342</v>
      </c>
      <c r="R9" s="6">
        <v>90</v>
      </c>
      <c r="S9" s="6" t="s">
        <v>55</v>
      </c>
      <c r="T9" s="6">
        <v>400</v>
      </c>
      <c r="U9" s="6">
        <v>5</v>
      </c>
      <c r="V9" s="6">
        <v>80</v>
      </c>
      <c r="W9" s="6">
        <v>80</v>
      </c>
      <c r="X9" s="6">
        <v>80</v>
      </c>
      <c r="Y9" s="6">
        <v>160</v>
      </c>
      <c r="Z9" s="8"/>
    </row>
    <row r="10" spans="1:26" s="10" customFormat="1" ht="16.5">
      <c r="A10" s="4">
        <v>5</v>
      </c>
      <c r="B10" s="24"/>
      <c r="C10" s="12" t="s">
        <v>38</v>
      </c>
      <c r="D10" s="3" t="s">
        <v>50</v>
      </c>
      <c r="E10" s="12" t="s">
        <v>51</v>
      </c>
      <c r="F10" s="7" t="s">
        <v>32</v>
      </c>
      <c r="G10" s="13" t="s">
        <v>18</v>
      </c>
      <c r="H10" s="6" t="s">
        <v>52</v>
      </c>
      <c r="I10" s="9" t="s">
        <v>141</v>
      </c>
      <c r="J10" s="6" t="s">
        <v>142</v>
      </c>
      <c r="K10" s="6" t="s">
        <v>14</v>
      </c>
      <c r="L10" s="6" t="s">
        <v>21</v>
      </c>
      <c r="M10" s="6" t="s">
        <v>62</v>
      </c>
      <c r="N10" s="6" t="s">
        <v>63</v>
      </c>
      <c r="O10" s="6" t="s">
        <v>15</v>
      </c>
      <c r="P10" s="16">
        <v>43132</v>
      </c>
      <c r="Q10" s="16">
        <v>43465</v>
      </c>
      <c r="R10" s="6">
        <v>200</v>
      </c>
      <c r="S10" s="6" t="s">
        <v>135</v>
      </c>
      <c r="T10" s="6">
        <v>750</v>
      </c>
      <c r="U10" s="6">
        <v>15</v>
      </c>
      <c r="V10" s="6">
        <v>100</v>
      </c>
      <c r="W10" s="6">
        <v>200</v>
      </c>
      <c r="X10" s="6">
        <v>100</v>
      </c>
      <c r="Y10" s="6">
        <v>350</v>
      </c>
      <c r="Z10" s="8"/>
    </row>
    <row r="11" spans="1:26" s="10" customFormat="1" ht="16.5">
      <c r="A11" s="4">
        <v>6</v>
      </c>
      <c r="B11" s="24"/>
      <c r="C11" s="12" t="s">
        <v>38</v>
      </c>
      <c r="D11" s="3" t="s">
        <v>50</v>
      </c>
      <c r="E11" s="12" t="s">
        <v>51</v>
      </c>
      <c r="F11" s="7" t="s">
        <v>32</v>
      </c>
      <c r="G11" s="13" t="s">
        <v>18</v>
      </c>
      <c r="H11" s="6" t="s">
        <v>64</v>
      </c>
      <c r="I11" s="20" t="s">
        <v>143</v>
      </c>
      <c r="J11" s="6" t="s">
        <v>144</v>
      </c>
      <c r="K11" s="6" t="s">
        <v>14</v>
      </c>
      <c r="L11" s="6" t="s">
        <v>21</v>
      </c>
      <c r="M11" s="6" t="s">
        <v>65</v>
      </c>
      <c r="N11" s="6" t="s">
        <v>66</v>
      </c>
      <c r="O11" s="6" t="s">
        <v>67</v>
      </c>
      <c r="P11" s="16">
        <v>43102</v>
      </c>
      <c r="Q11" s="16">
        <v>43119</v>
      </c>
      <c r="R11" s="6">
        <v>6</v>
      </c>
      <c r="S11" s="6" t="s">
        <v>55</v>
      </c>
      <c r="T11" s="6">
        <v>200</v>
      </c>
      <c r="U11" s="6">
        <v>20</v>
      </c>
      <c r="V11" s="6">
        <v>40</v>
      </c>
      <c r="W11" s="6">
        <v>60</v>
      </c>
      <c r="X11" s="6">
        <v>40</v>
      </c>
      <c r="Y11" s="6">
        <v>60</v>
      </c>
      <c r="Z11" s="6"/>
    </row>
    <row r="12" spans="1:26" s="10" customFormat="1" ht="16.5">
      <c r="A12" s="4">
        <v>7</v>
      </c>
      <c r="B12" s="24"/>
      <c r="C12" s="12" t="s">
        <v>17</v>
      </c>
      <c r="D12" s="3" t="s">
        <v>50</v>
      </c>
      <c r="E12" s="12" t="s">
        <v>51</v>
      </c>
      <c r="F12" s="7" t="s">
        <v>32</v>
      </c>
      <c r="G12" s="13" t="s">
        <v>18</v>
      </c>
      <c r="H12" s="6" t="s">
        <v>64</v>
      </c>
      <c r="I12" s="20" t="s">
        <v>145</v>
      </c>
      <c r="J12" s="6" t="s">
        <v>68</v>
      </c>
      <c r="K12" s="6" t="s">
        <v>14</v>
      </c>
      <c r="L12" s="6" t="s">
        <v>21</v>
      </c>
      <c r="M12" s="6" t="s">
        <v>65</v>
      </c>
      <c r="N12" s="6" t="s">
        <v>66</v>
      </c>
      <c r="O12" s="6" t="s">
        <v>15</v>
      </c>
      <c r="P12" s="16">
        <v>43132</v>
      </c>
      <c r="Q12" s="16">
        <v>43217</v>
      </c>
      <c r="R12" s="6">
        <v>18</v>
      </c>
      <c r="S12" s="6" t="s">
        <v>55</v>
      </c>
      <c r="T12" s="6">
        <v>100</v>
      </c>
      <c r="U12" s="6">
        <v>10</v>
      </c>
      <c r="V12" s="6">
        <v>40</v>
      </c>
      <c r="W12" s="6">
        <v>30</v>
      </c>
      <c r="X12" s="6">
        <v>10</v>
      </c>
      <c r="Y12" s="6">
        <v>20</v>
      </c>
      <c r="Z12" s="6"/>
    </row>
    <row r="13" spans="1:26" s="10" customFormat="1" ht="16.5">
      <c r="A13" s="4">
        <v>8</v>
      </c>
      <c r="B13" s="24"/>
      <c r="C13" s="12" t="s">
        <v>17</v>
      </c>
      <c r="D13" s="3" t="s">
        <v>50</v>
      </c>
      <c r="E13" s="12" t="s">
        <v>51</v>
      </c>
      <c r="F13" s="7" t="s">
        <v>32</v>
      </c>
      <c r="G13" s="13" t="s">
        <v>18</v>
      </c>
      <c r="H13" s="6" t="s">
        <v>64</v>
      </c>
      <c r="I13" s="20" t="s">
        <v>147</v>
      </c>
      <c r="J13" s="6" t="s">
        <v>68</v>
      </c>
      <c r="K13" s="6" t="s">
        <v>14</v>
      </c>
      <c r="L13" s="6" t="s">
        <v>21</v>
      </c>
      <c r="M13" s="6" t="s">
        <v>69</v>
      </c>
      <c r="N13" s="6" t="s">
        <v>66</v>
      </c>
      <c r="O13" s="6" t="s">
        <v>15</v>
      </c>
      <c r="P13" s="16">
        <v>43132</v>
      </c>
      <c r="Q13" s="16">
        <v>43217</v>
      </c>
      <c r="R13" s="6">
        <v>18</v>
      </c>
      <c r="S13" s="6" t="s">
        <v>55</v>
      </c>
      <c r="T13" s="6">
        <v>100</v>
      </c>
      <c r="U13" s="6">
        <v>10</v>
      </c>
      <c r="V13" s="6">
        <v>40</v>
      </c>
      <c r="W13" s="6">
        <v>30</v>
      </c>
      <c r="X13" s="6">
        <v>10</v>
      </c>
      <c r="Y13" s="6">
        <v>20</v>
      </c>
      <c r="Z13" s="6"/>
    </row>
    <row r="14" spans="1:26" s="10" customFormat="1" ht="16.5">
      <c r="A14" s="4">
        <v>9</v>
      </c>
      <c r="B14" s="24"/>
      <c r="C14" s="12" t="s">
        <v>38</v>
      </c>
      <c r="D14" s="3" t="s">
        <v>50</v>
      </c>
      <c r="E14" s="12" t="s">
        <v>51</v>
      </c>
      <c r="F14" s="7" t="s">
        <v>32</v>
      </c>
      <c r="G14" s="13" t="s">
        <v>18</v>
      </c>
      <c r="H14" s="6" t="s">
        <v>64</v>
      </c>
      <c r="I14" s="20" t="s">
        <v>148</v>
      </c>
      <c r="J14" s="6" t="s">
        <v>144</v>
      </c>
      <c r="K14" s="6" t="s">
        <v>14</v>
      </c>
      <c r="L14" s="6" t="s">
        <v>21</v>
      </c>
      <c r="M14" s="6" t="s">
        <v>65</v>
      </c>
      <c r="N14" s="6" t="s">
        <v>66</v>
      </c>
      <c r="O14" s="6" t="s">
        <v>67</v>
      </c>
      <c r="P14" s="16">
        <v>43087</v>
      </c>
      <c r="Q14" s="16">
        <v>43105</v>
      </c>
      <c r="R14" s="6">
        <v>8</v>
      </c>
      <c r="S14" s="6" t="s">
        <v>55</v>
      </c>
      <c r="T14" s="6">
        <v>200</v>
      </c>
      <c r="U14" s="6">
        <v>15</v>
      </c>
      <c r="V14" s="6">
        <v>60</v>
      </c>
      <c r="W14" s="6">
        <v>40</v>
      </c>
      <c r="X14" s="6">
        <v>40</v>
      </c>
      <c r="Y14" s="6">
        <v>60</v>
      </c>
      <c r="Z14" s="6"/>
    </row>
    <row r="15" spans="1:26" s="10" customFormat="1" ht="16.5">
      <c r="A15" s="4">
        <v>10</v>
      </c>
      <c r="B15" s="24"/>
      <c r="C15" s="12" t="s">
        <v>38</v>
      </c>
      <c r="D15" s="3" t="s">
        <v>50</v>
      </c>
      <c r="E15" s="12" t="s">
        <v>51</v>
      </c>
      <c r="F15" s="7" t="s">
        <v>32</v>
      </c>
      <c r="G15" s="13" t="s">
        <v>18</v>
      </c>
      <c r="H15" s="6" t="s">
        <v>70</v>
      </c>
      <c r="I15" s="20" t="s">
        <v>149</v>
      </c>
      <c r="J15" s="6" t="s">
        <v>144</v>
      </c>
      <c r="K15" s="6" t="s">
        <v>14</v>
      </c>
      <c r="L15" s="6" t="s">
        <v>21</v>
      </c>
      <c r="M15" s="6" t="s">
        <v>62</v>
      </c>
      <c r="N15" s="6" t="s">
        <v>63</v>
      </c>
      <c r="O15" s="6" t="s">
        <v>67</v>
      </c>
      <c r="P15" s="16">
        <v>43222</v>
      </c>
      <c r="Q15" s="16">
        <v>43312</v>
      </c>
      <c r="R15" s="6">
        <v>20</v>
      </c>
      <c r="S15" s="6" t="s">
        <v>55</v>
      </c>
      <c r="T15" s="6">
        <v>100</v>
      </c>
      <c r="U15" s="6">
        <v>10</v>
      </c>
      <c r="V15" s="6"/>
      <c r="W15" s="6"/>
      <c r="X15" s="6">
        <v>40</v>
      </c>
      <c r="Y15" s="6">
        <v>60</v>
      </c>
      <c r="Z15" s="21"/>
    </row>
    <row r="16" spans="1:26" s="10" customFormat="1" ht="16.5">
      <c r="A16" s="4">
        <v>11</v>
      </c>
      <c r="B16" s="24"/>
      <c r="C16" s="12" t="s">
        <v>38</v>
      </c>
      <c r="D16" s="3" t="s">
        <v>50</v>
      </c>
      <c r="E16" s="12" t="s">
        <v>51</v>
      </c>
      <c r="F16" s="7" t="s">
        <v>32</v>
      </c>
      <c r="G16" s="13" t="s">
        <v>18</v>
      </c>
      <c r="H16" s="6" t="s">
        <v>64</v>
      </c>
      <c r="I16" s="20" t="s">
        <v>150</v>
      </c>
      <c r="J16" s="6" t="s">
        <v>144</v>
      </c>
      <c r="K16" s="6" t="s">
        <v>14</v>
      </c>
      <c r="L16" s="6" t="s">
        <v>21</v>
      </c>
      <c r="M16" s="6" t="s">
        <v>71</v>
      </c>
      <c r="N16" s="6" t="s">
        <v>66</v>
      </c>
      <c r="O16" s="6" t="s">
        <v>15</v>
      </c>
      <c r="P16" s="16">
        <v>43132</v>
      </c>
      <c r="Q16" s="16">
        <v>43217</v>
      </c>
      <c r="R16" s="6">
        <v>18</v>
      </c>
      <c r="S16" s="6" t="s">
        <v>55</v>
      </c>
      <c r="T16" s="6">
        <v>100</v>
      </c>
      <c r="U16" s="6">
        <v>10</v>
      </c>
      <c r="V16" s="6"/>
      <c r="W16" s="6">
        <v>20</v>
      </c>
      <c r="X16" s="6">
        <v>30</v>
      </c>
      <c r="Y16" s="6">
        <v>50</v>
      </c>
      <c r="Z16" s="21"/>
    </row>
    <row r="17" spans="1:26" s="10" customFormat="1" ht="16.5">
      <c r="A17" s="4">
        <v>12</v>
      </c>
      <c r="B17" s="24"/>
      <c r="C17" s="12" t="s">
        <v>38</v>
      </c>
      <c r="D17" s="3" t="s">
        <v>50</v>
      </c>
      <c r="E17" s="12" t="s">
        <v>51</v>
      </c>
      <c r="F17" s="7" t="s">
        <v>32</v>
      </c>
      <c r="G17" s="13" t="s">
        <v>18</v>
      </c>
      <c r="H17" s="6" t="s">
        <v>70</v>
      </c>
      <c r="I17" s="20" t="s">
        <v>151</v>
      </c>
      <c r="J17" s="6" t="s">
        <v>144</v>
      </c>
      <c r="K17" s="6" t="s">
        <v>14</v>
      </c>
      <c r="L17" s="6" t="s">
        <v>21</v>
      </c>
      <c r="M17" s="6" t="s">
        <v>62</v>
      </c>
      <c r="N17" s="6" t="s">
        <v>63</v>
      </c>
      <c r="O17" s="6" t="s">
        <v>67</v>
      </c>
      <c r="P17" s="16">
        <v>43313</v>
      </c>
      <c r="Q17" s="16">
        <v>43434</v>
      </c>
      <c r="R17" s="6">
        <v>18</v>
      </c>
      <c r="S17" s="6" t="s">
        <v>135</v>
      </c>
      <c r="T17" s="6">
        <v>60</v>
      </c>
      <c r="U17" s="6">
        <v>10</v>
      </c>
      <c r="V17" s="6">
        <f>T17*0.1</f>
        <v>6</v>
      </c>
      <c r="W17" s="6">
        <f>T17*0.3</f>
        <v>18</v>
      </c>
      <c r="X17" s="6">
        <f>T17*0.2</f>
        <v>12</v>
      </c>
      <c r="Y17" s="6">
        <f>T17*0.4</f>
        <v>24</v>
      </c>
      <c r="Z17" s="21"/>
    </row>
    <row r="18" spans="1:26" s="10" customFormat="1" ht="16.5">
      <c r="A18" s="4">
        <v>13</v>
      </c>
      <c r="B18" s="24"/>
      <c r="C18" s="12" t="s">
        <v>38</v>
      </c>
      <c r="D18" s="3" t="s">
        <v>50</v>
      </c>
      <c r="E18" s="12" t="s">
        <v>51</v>
      </c>
      <c r="F18" s="7" t="s">
        <v>32</v>
      </c>
      <c r="G18" s="13" t="s">
        <v>18</v>
      </c>
      <c r="H18" s="6" t="s">
        <v>64</v>
      </c>
      <c r="I18" s="20" t="s">
        <v>152</v>
      </c>
      <c r="J18" s="6" t="s">
        <v>144</v>
      </c>
      <c r="K18" s="6" t="s">
        <v>14</v>
      </c>
      <c r="L18" s="6" t="s">
        <v>21</v>
      </c>
      <c r="M18" s="6" t="s">
        <v>71</v>
      </c>
      <c r="N18" s="6" t="s">
        <v>66</v>
      </c>
      <c r="O18" s="6" t="s">
        <v>15</v>
      </c>
      <c r="P18" s="16">
        <v>43346</v>
      </c>
      <c r="Q18" s="16">
        <v>43465</v>
      </c>
      <c r="R18" s="6">
        <v>24</v>
      </c>
      <c r="S18" s="6" t="s">
        <v>135</v>
      </c>
      <c r="T18" s="6">
        <v>200</v>
      </c>
      <c r="U18" s="6">
        <v>10</v>
      </c>
      <c r="V18" s="6">
        <f t="shared" ref="V18:V20" si="0">T18*0.1</f>
        <v>20</v>
      </c>
      <c r="W18" s="6">
        <f t="shared" ref="W18:W20" si="1">T18*0.3</f>
        <v>60</v>
      </c>
      <c r="X18" s="6">
        <f t="shared" ref="X18:X20" si="2">T18*0.2</f>
        <v>40</v>
      </c>
      <c r="Y18" s="6">
        <f t="shared" ref="Y18:Y20" si="3">T18*0.4</f>
        <v>80</v>
      </c>
      <c r="Z18" s="21"/>
    </row>
    <row r="19" spans="1:26" s="10" customFormat="1" ht="16.5">
      <c r="A19" s="4">
        <v>14</v>
      </c>
      <c r="B19" s="24"/>
      <c r="C19" s="12" t="s">
        <v>38</v>
      </c>
      <c r="D19" s="3" t="s">
        <v>50</v>
      </c>
      <c r="E19" s="12" t="s">
        <v>51</v>
      </c>
      <c r="F19" s="7" t="s">
        <v>32</v>
      </c>
      <c r="G19" s="13" t="s">
        <v>18</v>
      </c>
      <c r="H19" s="6" t="s">
        <v>64</v>
      </c>
      <c r="I19" s="20" t="s">
        <v>153</v>
      </c>
      <c r="J19" s="6" t="s">
        <v>144</v>
      </c>
      <c r="K19" s="6" t="s">
        <v>14</v>
      </c>
      <c r="L19" s="6" t="s">
        <v>21</v>
      </c>
      <c r="M19" s="6" t="s">
        <v>71</v>
      </c>
      <c r="N19" s="6" t="s">
        <v>66</v>
      </c>
      <c r="O19" s="6" t="s">
        <v>15</v>
      </c>
      <c r="P19" s="16">
        <v>43346</v>
      </c>
      <c r="Q19" s="16">
        <v>43465</v>
      </c>
      <c r="R19" s="6">
        <v>28</v>
      </c>
      <c r="S19" s="6" t="s">
        <v>135</v>
      </c>
      <c r="T19" s="6">
        <v>200</v>
      </c>
      <c r="U19" s="6">
        <v>10</v>
      </c>
      <c r="V19" s="6">
        <f t="shared" si="0"/>
        <v>20</v>
      </c>
      <c r="W19" s="6">
        <f t="shared" si="1"/>
        <v>60</v>
      </c>
      <c r="X19" s="6">
        <f t="shared" si="2"/>
        <v>40</v>
      </c>
      <c r="Y19" s="6">
        <f t="shared" si="3"/>
        <v>80</v>
      </c>
      <c r="Z19" s="21"/>
    </row>
    <row r="20" spans="1:26" s="10" customFormat="1" ht="16.5">
      <c r="A20" s="4">
        <v>15</v>
      </c>
      <c r="B20" s="24"/>
      <c r="C20" s="12" t="s">
        <v>38</v>
      </c>
      <c r="D20" s="3" t="s">
        <v>50</v>
      </c>
      <c r="E20" s="12" t="s">
        <v>51</v>
      </c>
      <c r="F20" s="7" t="s">
        <v>32</v>
      </c>
      <c r="G20" s="13" t="s">
        <v>18</v>
      </c>
      <c r="H20" s="6" t="s">
        <v>64</v>
      </c>
      <c r="I20" s="20" t="s">
        <v>154</v>
      </c>
      <c r="J20" s="6" t="s">
        <v>144</v>
      </c>
      <c r="K20" s="6" t="s">
        <v>14</v>
      </c>
      <c r="L20" s="6" t="s">
        <v>21</v>
      </c>
      <c r="M20" s="6" t="s">
        <v>69</v>
      </c>
      <c r="N20" s="6" t="s">
        <v>66</v>
      </c>
      <c r="O20" s="6" t="s">
        <v>15</v>
      </c>
      <c r="P20" s="16">
        <v>43346</v>
      </c>
      <c r="Q20" s="16">
        <v>43465</v>
      </c>
      <c r="R20" s="6">
        <v>16</v>
      </c>
      <c r="S20" s="6" t="s">
        <v>135</v>
      </c>
      <c r="T20" s="6">
        <v>100</v>
      </c>
      <c r="U20" s="6">
        <v>10</v>
      </c>
      <c r="V20" s="6">
        <f t="shared" si="0"/>
        <v>10</v>
      </c>
      <c r="W20" s="6">
        <f t="shared" si="1"/>
        <v>30</v>
      </c>
      <c r="X20" s="6">
        <f t="shared" si="2"/>
        <v>20</v>
      </c>
      <c r="Y20" s="6">
        <f t="shared" si="3"/>
        <v>40</v>
      </c>
      <c r="Z20" s="21"/>
    </row>
    <row r="21" spans="1:26" s="10" customFormat="1" ht="16.5">
      <c r="A21" s="4">
        <v>16</v>
      </c>
      <c r="B21" s="24"/>
      <c r="C21" s="12" t="s">
        <v>17</v>
      </c>
      <c r="D21" s="3" t="s">
        <v>50</v>
      </c>
      <c r="E21" s="12" t="s">
        <v>51</v>
      </c>
      <c r="F21" s="7" t="s">
        <v>32</v>
      </c>
      <c r="G21" s="13" t="s">
        <v>18</v>
      </c>
      <c r="H21" s="6" t="s">
        <v>64</v>
      </c>
      <c r="I21" s="20" t="s">
        <v>155</v>
      </c>
      <c r="J21" s="6" t="s">
        <v>68</v>
      </c>
      <c r="K21" s="6" t="s">
        <v>14</v>
      </c>
      <c r="L21" s="6" t="s">
        <v>21</v>
      </c>
      <c r="M21" s="6" t="s">
        <v>65</v>
      </c>
      <c r="N21" s="6" t="s">
        <v>66</v>
      </c>
      <c r="O21" s="6" t="s">
        <v>15</v>
      </c>
      <c r="P21" s="16">
        <v>43094</v>
      </c>
      <c r="Q21" s="16">
        <v>43119</v>
      </c>
      <c r="R21" s="6">
        <v>8</v>
      </c>
      <c r="S21" s="6" t="s">
        <v>55</v>
      </c>
      <c r="T21" s="6">
        <v>60</v>
      </c>
      <c r="U21" s="6">
        <v>5</v>
      </c>
      <c r="V21" s="6">
        <v>10</v>
      </c>
      <c r="W21" s="6">
        <v>30</v>
      </c>
      <c r="X21" s="6">
        <v>10</v>
      </c>
      <c r="Y21" s="6">
        <v>10</v>
      </c>
      <c r="Z21" s="21"/>
    </row>
    <row r="22" spans="1:26" s="10" customFormat="1" ht="16.5">
      <c r="A22" s="4">
        <v>17</v>
      </c>
      <c r="B22" s="24"/>
      <c r="C22" s="12" t="s">
        <v>38</v>
      </c>
      <c r="D22" s="3" t="s">
        <v>50</v>
      </c>
      <c r="E22" s="12" t="s">
        <v>51</v>
      </c>
      <c r="F22" s="7" t="s">
        <v>32</v>
      </c>
      <c r="G22" s="13" t="s">
        <v>18</v>
      </c>
      <c r="H22" s="6" t="s">
        <v>64</v>
      </c>
      <c r="I22" s="20" t="s">
        <v>156</v>
      </c>
      <c r="J22" s="6" t="s">
        <v>144</v>
      </c>
      <c r="K22" s="6" t="s">
        <v>14</v>
      </c>
      <c r="L22" s="6" t="s">
        <v>21</v>
      </c>
      <c r="M22" s="6" t="s">
        <v>71</v>
      </c>
      <c r="N22" s="6" t="s">
        <v>66</v>
      </c>
      <c r="O22" s="6" t="s">
        <v>15</v>
      </c>
      <c r="P22" s="16">
        <v>43227</v>
      </c>
      <c r="Q22" s="16">
        <v>43343</v>
      </c>
      <c r="R22" s="6">
        <v>32</v>
      </c>
      <c r="S22" s="6" t="s">
        <v>55</v>
      </c>
      <c r="T22" s="6">
        <v>200</v>
      </c>
      <c r="U22" s="6">
        <v>10</v>
      </c>
      <c r="V22" s="6"/>
      <c r="W22" s="6"/>
      <c r="X22" s="6">
        <v>80</v>
      </c>
      <c r="Y22" s="6">
        <v>120</v>
      </c>
      <c r="Z22" s="21"/>
    </row>
    <row r="23" spans="1:26" s="10" customFormat="1" ht="16.5">
      <c r="A23" s="4">
        <v>18</v>
      </c>
      <c r="B23" s="24"/>
      <c r="C23" s="12" t="s">
        <v>38</v>
      </c>
      <c r="D23" s="3" t="s">
        <v>50</v>
      </c>
      <c r="E23" s="12" t="s">
        <v>51</v>
      </c>
      <c r="F23" s="7" t="s">
        <v>32</v>
      </c>
      <c r="G23" s="13" t="s">
        <v>18</v>
      </c>
      <c r="H23" s="6" t="s">
        <v>64</v>
      </c>
      <c r="I23" s="20" t="s">
        <v>157</v>
      </c>
      <c r="J23" s="6" t="s">
        <v>144</v>
      </c>
      <c r="K23" s="6" t="s">
        <v>14</v>
      </c>
      <c r="L23" s="6" t="s">
        <v>21</v>
      </c>
      <c r="M23" s="6" t="s">
        <v>69</v>
      </c>
      <c r="N23" s="6" t="s">
        <v>66</v>
      </c>
      <c r="O23" s="6" t="s">
        <v>67</v>
      </c>
      <c r="P23" s="16">
        <v>43346</v>
      </c>
      <c r="Q23" s="16">
        <v>43465</v>
      </c>
      <c r="R23" s="6">
        <v>24</v>
      </c>
      <c r="S23" s="6" t="s">
        <v>135</v>
      </c>
      <c r="T23" s="6">
        <v>100</v>
      </c>
      <c r="U23" s="6">
        <v>10</v>
      </c>
      <c r="V23" s="6">
        <f t="shared" ref="V23:V24" si="4">T23*0.1</f>
        <v>10</v>
      </c>
      <c r="W23" s="6">
        <f t="shared" ref="W23:W24" si="5">T23*0.3</f>
        <v>30</v>
      </c>
      <c r="X23" s="6">
        <f t="shared" ref="X23:X24" si="6">T23*0.2</f>
        <v>20</v>
      </c>
      <c r="Y23" s="6">
        <f t="shared" ref="Y23:Y24" si="7">T23*0.4</f>
        <v>40</v>
      </c>
      <c r="Z23" s="21"/>
    </row>
    <row r="24" spans="1:26" s="10" customFormat="1" ht="16.5">
      <c r="A24" s="4">
        <v>19</v>
      </c>
      <c r="B24" s="24"/>
      <c r="C24" s="12" t="s">
        <v>38</v>
      </c>
      <c r="D24" s="3" t="s">
        <v>50</v>
      </c>
      <c r="E24" s="12" t="s">
        <v>51</v>
      </c>
      <c r="F24" s="7" t="s">
        <v>32</v>
      </c>
      <c r="G24" s="13" t="s">
        <v>72</v>
      </c>
      <c r="H24" s="6" t="s">
        <v>13</v>
      </c>
      <c r="I24" s="9" t="s">
        <v>158</v>
      </c>
      <c r="J24" s="6" t="s">
        <v>159</v>
      </c>
      <c r="K24" s="6" t="s">
        <v>14</v>
      </c>
      <c r="L24" s="6" t="s">
        <v>21</v>
      </c>
      <c r="M24" s="6" t="s">
        <v>74</v>
      </c>
      <c r="N24" s="6" t="s">
        <v>76</v>
      </c>
      <c r="O24" s="6" t="s">
        <v>15</v>
      </c>
      <c r="P24" s="16">
        <v>43087</v>
      </c>
      <c r="Q24" s="16">
        <v>43141</v>
      </c>
      <c r="R24" s="6">
        <v>15</v>
      </c>
      <c r="S24" s="6"/>
      <c r="T24" s="6">
        <v>120</v>
      </c>
      <c r="U24" s="6">
        <v>10</v>
      </c>
      <c r="V24" s="6">
        <f t="shared" si="4"/>
        <v>12</v>
      </c>
      <c r="W24" s="6">
        <f t="shared" si="5"/>
        <v>36</v>
      </c>
      <c r="X24" s="6">
        <f t="shared" si="6"/>
        <v>24</v>
      </c>
      <c r="Y24" s="6">
        <f t="shared" si="7"/>
        <v>48</v>
      </c>
      <c r="Z24" s="8"/>
    </row>
    <row r="25" spans="1:26" s="10" customFormat="1" ht="16.5">
      <c r="A25" s="4">
        <v>20</v>
      </c>
      <c r="B25" s="24"/>
      <c r="C25" s="12" t="s">
        <v>17</v>
      </c>
      <c r="D25" s="3" t="s">
        <v>50</v>
      </c>
      <c r="E25" s="12" t="s">
        <v>51</v>
      </c>
      <c r="F25" s="7" t="s">
        <v>32</v>
      </c>
      <c r="G25" s="13" t="s">
        <v>18</v>
      </c>
      <c r="H25" s="6" t="s">
        <v>13</v>
      </c>
      <c r="I25" s="9" t="s">
        <v>160</v>
      </c>
      <c r="J25" s="6" t="s">
        <v>68</v>
      </c>
      <c r="K25" s="6" t="s">
        <v>14</v>
      </c>
      <c r="L25" s="6" t="s">
        <v>21</v>
      </c>
      <c r="M25" s="6" t="s">
        <v>74</v>
      </c>
      <c r="N25" s="6" t="s">
        <v>77</v>
      </c>
      <c r="O25" s="6" t="s">
        <v>75</v>
      </c>
      <c r="P25" s="16">
        <v>43157</v>
      </c>
      <c r="Q25" s="16">
        <v>43250</v>
      </c>
      <c r="R25" s="6">
        <v>30</v>
      </c>
      <c r="S25" s="6"/>
      <c r="T25" s="6"/>
      <c r="U25" s="6"/>
      <c r="V25" s="6"/>
      <c r="W25" s="6"/>
      <c r="X25" s="6"/>
      <c r="Y25" s="6"/>
      <c r="Z25" s="8"/>
    </row>
    <row r="26" spans="1:26" s="10" customFormat="1" ht="16.5">
      <c r="A26" s="4">
        <v>21</v>
      </c>
      <c r="B26" s="24"/>
      <c r="C26" s="12" t="s">
        <v>38</v>
      </c>
      <c r="D26" s="3" t="s">
        <v>50</v>
      </c>
      <c r="E26" s="12" t="s">
        <v>51</v>
      </c>
      <c r="F26" s="7" t="s">
        <v>32</v>
      </c>
      <c r="G26" s="13" t="s">
        <v>72</v>
      </c>
      <c r="H26" s="6" t="s">
        <v>13</v>
      </c>
      <c r="I26" s="9" t="s">
        <v>160</v>
      </c>
      <c r="J26" s="6" t="s">
        <v>161</v>
      </c>
      <c r="K26" s="6" t="s">
        <v>14</v>
      </c>
      <c r="L26" s="6" t="s">
        <v>21</v>
      </c>
      <c r="M26" s="6" t="s">
        <v>74</v>
      </c>
      <c r="N26" s="6" t="s">
        <v>77</v>
      </c>
      <c r="O26" s="6" t="s">
        <v>75</v>
      </c>
      <c r="P26" s="16">
        <v>43266</v>
      </c>
      <c r="Q26" s="16">
        <v>43373</v>
      </c>
      <c r="R26" s="6">
        <v>25</v>
      </c>
      <c r="S26" s="6"/>
      <c r="T26" s="6">
        <v>80</v>
      </c>
      <c r="U26" s="6">
        <v>5</v>
      </c>
      <c r="V26" s="6">
        <f t="shared" ref="V26" si="8">T26*0.1</f>
        <v>8</v>
      </c>
      <c r="W26" s="6">
        <f t="shared" ref="W26" si="9">T26*0.3</f>
        <v>24</v>
      </c>
      <c r="X26" s="6">
        <f t="shared" ref="X26" si="10">T26*0.2</f>
        <v>16</v>
      </c>
      <c r="Y26" s="6">
        <f t="shared" ref="Y26" si="11">T26*0.4</f>
        <v>32</v>
      </c>
      <c r="Z26" s="8"/>
    </row>
    <row r="27" spans="1:26" s="10" customFormat="1" ht="16.5">
      <c r="A27" s="4">
        <v>22</v>
      </c>
      <c r="B27" s="24"/>
      <c r="C27" s="12" t="s">
        <v>38</v>
      </c>
      <c r="D27" s="3" t="s">
        <v>50</v>
      </c>
      <c r="E27" s="12" t="s">
        <v>51</v>
      </c>
      <c r="F27" s="7" t="s">
        <v>32</v>
      </c>
      <c r="G27" s="13" t="s">
        <v>18</v>
      </c>
      <c r="H27" s="7" t="s">
        <v>78</v>
      </c>
      <c r="I27" s="9" t="s">
        <v>162</v>
      </c>
      <c r="J27" s="7" t="s">
        <v>163</v>
      </c>
      <c r="K27" s="12" t="s">
        <v>14</v>
      </c>
      <c r="L27" s="7" t="s">
        <v>21</v>
      </c>
      <c r="M27" s="12" t="s">
        <v>79</v>
      </c>
      <c r="N27" s="7" t="s">
        <v>80</v>
      </c>
      <c r="O27" s="12" t="s">
        <v>15</v>
      </c>
      <c r="P27" s="16">
        <v>43026</v>
      </c>
      <c r="Q27" s="16">
        <v>43119</v>
      </c>
      <c r="R27" s="7">
        <v>85</v>
      </c>
      <c r="S27" s="12" t="s">
        <v>16</v>
      </c>
      <c r="T27" s="7">
        <v>600</v>
      </c>
      <c r="U27" s="12">
        <v>5</v>
      </c>
      <c r="V27" s="7">
        <v>80</v>
      </c>
      <c r="W27" s="12">
        <v>180</v>
      </c>
      <c r="X27" s="7">
        <v>100</v>
      </c>
      <c r="Y27" s="12">
        <v>240</v>
      </c>
      <c r="Z27" s="22"/>
    </row>
    <row r="28" spans="1:26" s="10" customFormat="1" ht="16.5">
      <c r="A28" s="4">
        <v>23</v>
      </c>
      <c r="B28" s="24"/>
      <c r="C28" s="12" t="s">
        <v>38</v>
      </c>
      <c r="D28" s="3" t="s">
        <v>50</v>
      </c>
      <c r="E28" s="12" t="s">
        <v>51</v>
      </c>
      <c r="F28" s="7" t="s">
        <v>32</v>
      </c>
      <c r="G28" s="13" t="s">
        <v>81</v>
      </c>
      <c r="H28" s="7" t="s">
        <v>78</v>
      </c>
      <c r="I28" s="9" t="s">
        <v>164</v>
      </c>
      <c r="J28" s="7" t="s">
        <v>165</v>
      </c>
      <c r="K28" s="12" t="s">
        <v>14</v>
      </c>
      <c r="L28" s="7" t="s">
        <v>21</v>
      </c>
      <c r="M28" s="12" t="s">
        <v>79</v>
      </c>
      <c r="N28" s="7" t="s">
        <v>80</v>
      </c>
      <c r="O28" s="12" t="s">
        <v>15</v>
      </c>
      <c r="P28" s="16">
        <v>43440</v>
      </c>
      <c r="Q28" s="16">
        <v>43133</v>
      </c>
      <c r="R28" s="7">
        <v>30</v>
      </c>
      <c r="S28" s="12" t="s">
        <v>16</v>
      </c>
      <c r="T28" s="7"/>
      <c r="U28" s="12"/>
      <c r="V28" s="7"/>
      <c r="W28" s="12"/>
      <c r="X28" s="7"/>
      <c r="Y28" s="12"/>
      <c r="Z28" s="22"/>
    </row>
    <row r="29" spans="1:26" s="10" customFormat="1" ht="16.5">
      <c r="A29" s="4">
        <v>24</v>
      </c>
      <c r="B29" s="24"/>
      <c r="C29" s="12" t="s">
        <v>38</v>
      </c>
      <c r="D29" s="3" t="s">
        <v>50</v>
      </c>
      <c r="E29" s="12" t="s">
        <v>51</v>
      </c>
      <c r="F29" s="7" t="s">
        <v>32</v>
      </c>
      <c r="G29" s="13" t="s">
        <v>18</v>
      </c>
      <c r="H29" s="7" t="s">
        <v>78</v>
      </c>
      <c r="I29" s="9" t="s">
        <v>166</v>
      </c>
      <c r="J29" s="7" t="s">
        <v>167</v>
      </c>
      <c r="K29" s="12" t="s">
        <v>14</v>
      </c>
      <c r="L29" s="7" t="s">
        <v>21</v>
      </c>
      <c r="M29" s="12" t="s">
        <v>79</v>
      </c>
      <c r="N29" s="7" t="s">
        <v>80</v>
      </c>
      <c r="O29" s="12" t="s">
        <v>15</v>
      </c>
      <c r="P29" s="16">
        <v>43124</v>
      </c>
      <c r="Q29" s="16">
        <v>43190</v>
      </c>
      <c r="R29" s="7">
        <v>30</v>
      </c>
      <c r="S29" s="12" t="s">
        <v>16</v>
      </c>
      <c r="T29" s="7"/>
      <c r="U29" s="12"/>
      <c r="V29" s="7"/>
      <c r="W29" s="12"/>
      <c r="X29" s="7"/>
      <c r="Y29" s="12"/>
      <c r="Z29" s="22"/>
    </row>
    <row r="30" spans="1:26" s="10" customFormat="1" ht="16.5">
      <c r="A30" s="4">
        <v>25</v>
      </c>
      <c r="B30" s="24"/>
      <c r="C30" s="12" t="s">
        <v>38</v>
      </c>
      <c r="D30" s="3" t="s">
        <v>50</v>
      </c>
      <c r="E30" s="12" t="s">
        <v>51</v>
      </c>
      <c r="F30" s="7" t="s">
        <v>32</v>
      </c>
      <c r="G30" s="13" t="s">
        <v>18</v>
      </c>
      <c r="H30" s="7" t="s">
        <v>78</v>
      </c>
      <c r="I30" s="9" t="s">
        <v>168</v>
      </c>
      <c r="J30" s="7" t="s">
        <v>144</v>
      </c>
      <c r="K30" s="12" t="s">
        <v>14</v>
      </c>
      <c r="L30" s="7" t="s">
        <v>21</v>
      </c>
      <c r="M30" s="12" t="s">
        <v>79</v>
      </c>
      <c r="N30" s="7" t="s">
        <v>80</v>
      </c>
      <c r="O30" s="12" t="s">
        <v>15</v>
      </c>
      <c r="P30" s="16">
        <v>43191</v>
      </c>
      <c r="Q30" s="16">
        <v>43281</v>
      </c>
      <c r="R30" s="7">
        <v>40</v>
      </c>
      <c r="S30" s="12" t="s">
        <v>55</v>
      </c>
      <c r="T30" s="7"/>
      <c r="U30" s="12"/>
      <c r="V30" s="7"/>
      <c r="W30" s="12"/>
      <c r="X30" s="7"/>
      <c r="Y30" s="12"/>
      <c r="Z30" s="22"/>
    </row>
    <row r="31" spans="1:26" s="10" customFormat="1" ht="16.5">
      <c r="A31" s="4">
        <v>26</v>
      </c>
      <c r="B31" s="24"/>
      <c r="C31" s="12" t="s">
        <v>38</v>
      </c>
      <c r="D31" s="3" t="s">
        <v>50</v>
      </c>
      <c r="E31" s="12" t="s">
        <v>51</v>
      </c>
      <c r="F31" s="7" t="s">
        <v>32</v>
      </c>
      <c r="G31" s="13" t="s">
        <v>18</v>
      </c>
      <c r="H31" s="7" t="s">
        <v>78</v>
      </c>
      <c r="I31" s="9" t="s">
        <v>169</v>
      </c>
      <c r="J31" s="7" t="s">
        <v>82</v>
      </c>
      <c r="K31" s="12" t="s">
        <v>14</v>
      </c>
      <c r="L31" s="7" t="s">
        <v>21</v>
      </c>
      <c r="M31" s="12" t="s">
        <v>79</v>
      </c>
      <c r="N31" s="7" t="s">
        <v>80</v>
      </c>
      <c r="O31" s="12" t="s">
        <v>15</v>
      </c>
      <c r="P31" s="16">
        <v>43261</v>
      </c>
      <c r="Q31" s="16">
        <v>43322</v>
      </c>
      <c r="R31" s="7">
        <v>30</v>
      </c>
      <c r="S31" s="12" t="s">
        <v>55</v>
      </c>
      <c r="T31" s="7"/>
      <c r="U31" s="12"/>
      <c r="V31" s="7"/>
      <c r="W31" s="12"/>
      <c r="X31" s="7"/>
      <c r="Y31" s="12"/>
      <c r="Z31" s="22"/>
    </row>
    <row r="32" spans="1:26" s="10" customFormat="1" ht="16.5">
      <c r="A32" s="4">
        <v>27</v>
      </c>
      <c r="B32" s="24"/>
      <c r="C32" s="12" t="s">
        <v>38</v>
      </c>
      <c r="D32" s="3" t="s">
        <v>50</v>
      </c>
      <c r="E32" s="12" t="s">
        <v>51</v>
      </c>
      <c r="F32" s="7" t="s">
        <v>32</v>
      </c>
      <c r="G32" s="13" t="s">
        <v>18</v>
      </c>
      <c r="H32" s="7" t="s">
        <v>78</v>
      </c>
      <c r="I32" s="9" t="s">
        <v>170</v>
      </c>
      <c r="J32" s="7" t="s">
        <v>83</v>
      </c>
      <c r="K32" s="12" t="s">
        <v>14</v>
      </c>
      <c r="L32" s="7" t="s">
        <v>21</v>
      </c>
      <c r="M32" s="12" t="s">
        <v>79</v>
      </c>
      <c r="N32" s="7" t="s">
        <v>80</v>
      </c>
      <c r="O32" s="12" t="s">
        <v>15</v>
      </c>
      <c r="P32" s="16">
        <v>43301</v>
      </c>
      <c r="Q32" s="16">
        <v>43373</v>
      </c>
      <c r="R32" s="7">
        <v>30</v>
      </c>
      <c r="S32" s="12" t="s">
        <v>55</v>
      </c>
      <c r="T32" s="7"/>
      <c r="U32" s="12"/>
      <c r="V32" s="7"/>
      <c r="W32" s="12"/>
      <c r="X32" s="7"/>
      <c r="Y32" s="12"/>
      <c r="Z32" s="22"/>
    </row>
    <row r="33" spans="1:26" s="10" customFormat="1" ht="16.5">
      <c r="A33" s="4">
        <v>28</v>
      </c>
      <c r="B33" s="24"/>
      <c r="C33" s="12" t="s">
        <v>38</v>
      </c>
      <c r="D33" s="3" t="s">
        <v>50</v>
      </c>
      <c r="E33" s="12" t="s">
        <v>51</v>
      </c>
      <c r="F33" s="7" t="s">
        <v>32</v>
      </c>
      <c r="G33" s="13" t="s">
        <v>18</v>
      </c>
      <c r="H33" s="7" t="s">
        <v>78</v>
      </c>
      <c r="I33" s="9" t="s">
        <v>171</v>
      </c>
      <c r="J33" s="7" t="s">
        <v>84</v>
      </c>
      <c r="K33" s="12" t="s">
        <v>14</v>
      </c>
      <c r="L33" s="7" t="s">
        <v>21</v>
      </c>
      <c r="M33" s="12" t="s">
        <v>79</v>
      </c>
      <c r="N33" s="7" t="s">
        <v>80</v>
      </c>
      <c r="O33" s="12" t="s">
        <v>15</v>
      </c>
      <c r="P33" s="16">
        <v>43332</v>
      </c>
      <c r="Q33" s="16">
        <v>43403</v>
      </c>
      <c r="R33" s="7">
        <v>30</v>
      </c>
      <c r="S33" s="12" t="s">
        <v>55</v>
      </c>
      <c r="T33" s="7"/>
      <c r="U33" s="12"/>
      <c r="V33" s="7"/>
      <c r="W33" s="12"/>
      <c r="X33" s="7"/>
      <c r="Y33" s="12"/>
      <c r="Z33" s="22"/>
    </row>
    <row r="34" spans="1:26" s="10" customFormat="1" ht="16.5">
      <c r="A34" s="4">
        <v>29</v>
      </c>
      <c r="B34" s="24"/>
      <c r="C34" s="12" t="s">
        <v>38</v>
      </c>
      <c r="D34" s="3" t="s">
        <v>50</v>
      </c>
      <c r="E34" s="12" t="s">
        <v>51</v>
      </c>
      <c r="F34" s="7" t="s">
        <v>32</v>
      </c>
      <c r="G34" s="13" t="s">
        <v>18</v>
      </c>
      <c r="H34" s="7" t="s">
        <v>78</v>
      </c>
      <c r="I34" s="9" t="s">
        <v>172</v>
      </c>
      <c r="J34" s="7" t="s">
        <v>85</v>
      </c>
      <c r="K34" s="12" t="s">
        <v>14</v>
      </c>
      <c r="L34" s="7" t="s">
        <v>21</v>
      </c>
      <c r="M34" s="12" t="s">
        <v>79</v>
      </c>
      <c r="N34" s="7" t="s">
        <v>80</v>
      </c>
      <c r="O34" s="12" t="s">
        <v>15</v>
      </c>
      <c r="P34" s="16">
        <v>43393</v>
      </c>
      <c r="Q34" s="16">
        <v>43465</v>
      </c>
      <c r="R34" s="7">
        <v>30</v>
      </c>
      <c r="S34" s="12" t="s">
        <v>55</v>
      </c>
      <c r="T34" s="7"/>
      <c r="U34" s="12"/>
      <c r="V34" s="7"/>
      <c r="W34" s="12"/>
      <c r="X34" s="7"/>
      <c r="Y34" s="12"/>
      <c r="Z34" s="22"/>
    </row>
    <row r="35" spans="1:26" s="10" customFormat="1" ht="16.5" customHeight="1">
      <c r="A35" s="4">
        <v>1</v>
      </c>
      <c r="B35" s="4"/>
      <c r="C35" s="12" t="s">
        <v>38</v>
      </c>
      <c r="D35" s="12" t="s">
        <v>86</v>
      </c>
      <c r="E35" s="12" t="s">
        <v>87</v>
      </c>
      <c r="F35" s="7" t="s">
        <v>107</v>
      </c>
      <c r="G35" s="69" t="s">
        <v>72</v>
      </c>
      <c r="H35" s="6" t="s">
        <v>13</v>
      </c>
      <c r="I35" s="9" t="s">
        <v>339</v>
      </c>
      <c r="J35" s="6" t="s">
        <v>340</v>
      </c>
      <c r="K35" s="6" t="s">
        <v>14</v>
      </c>
      <c r="L35" s="6" t="s">
        <v>485</v>
      </c>
      <c r="M35" s="6" t="s">
        <v>341</v>
      </c>
      <c r="N35" s="6" t="s">
        <v>342</v>
      </c>
      <c r="O35" s="6" t="s">
        <v>75</v>
      </c>
      <c r="P35" s="16">
        <v>42936</v>
      </c>
      <c r="Q35" s="16">
        <v>43126</v>
      </c>
      <c r="R35" s="6">
        <v>30</v>
      </c>
      <c r="S35" s="6" t="s">
        <v>455</v>
      </c>
      <c r="T35" s="6">
        <v>200</v>
      </c>
      <c r="U35" s="6">
        <v>10</v>
      </c>
      <c r="V35" s="6">
        <v>30</v>
      </c>
      <c r="W35" s="6">
        <v>50</v>
      </c>
      <c r="X35" s="6">
        <v>50</v>
      </c>
      <c r="Y35" s="6">
        <v>70</v>
      </c>
      <c r="Z35" s="8"/>
    </row>
    <row r="36" spans="1:26" s="75" customFormat="1" ht="16.5" customHeight="1">
      <c r="A36" s="70">
        <v>2</v>
      </c>
      <c r="B36" s="70"/>
      <c r="C36" s="12" t="s">
        <v>17</v>
      </c>
      <c r="D36" s="12" t="s">
        <v>86</v>
      </c>
      <c r="E36" s="12" t="s">
        <v>87</v>
      </c>
      <c r="F36" s="7" t="s">
        <v>107</v>
      </c>
      <c r="G36" s="71" t="s">
        <v>289</v>
      </c>
      <c r="H36" s="6" t="s">
        <v>13</v>
      </c>
      <c r="I36" s="9" t="s">
        <v>290</v>
      </c>
      <c r="J36" s="6" t="s">
        <v>179</v>
      </c>
      <c r="K36" s="6" t="s">
        <v>14</v>
      </c>
      <c r="L36" s="6" t="s">
        <v>485</v>
      </c>
      <c r="M36" s="6" t="s">
        <v>291</v>
      </c>
      <c r="N36" s="6" t="s">
        <v>292</v>
      </c>
      <c r="O36" s="6" t="s">
        <v>15</v>
      </c>
      <c r="P36" s="16">
        <v>43024</v>
      </c>
      <c r="Q36" s="16">
        <v>43311</v>
      </c>
      <c r="R36" s="6">
        <v>60</v>
      </c>
      <c r="S36" s="6" t="s">
        <v>455</v>
      </c>
      <c r="T36" s="6">
        <v>300</v>
      </c>
      <c r="U36" s="6">
        <v>10</v>
      </c>
      <c r="V36" s="6"/>
      <c r="W36" s="6"/>
      <c r="X36" s="6">
        <v>100</v>
      </c>
      <c r="Y36" s="6">
        <v>200</v>
      </c>
      <c r="Z36" s="8" t="s">
        <v>343</v>
      </c>
    </row>
    <row r="37" spans="1:26" s="75" customFormat="1" ht="16.5" customHeight="1">
      <c r="A37" s="4">
        <v>3</v>
      </c>
      <c r="B37" s="70"/>
      <c r="C37" s="77" t="s">
        <v>38</v>
      </c>
      <c r="D37" s="12" t="s">
        <v>86</v>
      </c>
      <c r="E37" s="12" t="s">
        <v>87</v>
      </c>
      <c r="F37" s="7" t="s">
        <v>107</v>
      </c>
      <c r="G37" s="71" t="s">
        <v>72</v>
      </c>
      <c r="H37" s="6" t="s">
        <v>13</v>
      </c>
      <c r="I37" s="9" t="s">
        <v>344</v>
      </c>
      <c r="J37" s="6" t="s">
        <v>345</v>
      </c>
      <c r="K37" s="6" t="s">
        <v>14</v>
      </c>
      <c r="L37" s="6" t="s">
        <v>485</v>
      </c>
      <c r="M37" s="6" t="s">
        <v>346</v>
      </c>
      <c r="N37" s="6" t="s">
        <v>342</v>
      </c>
      <c r="O37" s="6" t="s">
        <v>67</v>
      </c>
      <c r="P37" s="16">
        <v>43191</v>
      </c>
      <c r="Q37" s="16">
        <v>43464</v>
      </c>
      <c r="R37" s="6">
        <v>30</v>
      </c>
      <c r="S37" s="6" t="s">
        <v>456</v>
      </c>
      <c r="T37" s="6">
        <v>200</v>
      </c>
      <c r="U37" s="6">
        <v>15</v>
      </c>
      <c r="V37" s="6"/>
      <c r="W37" s="6">
        <v>50</v>
      </c>
      <c r="X37" s="6">
        <v>60</v>
      </c>
      <c r="Y37" s="6">
        <v>90</v>
      </c>
      <c r="Z37" s="8"/>
    </row>
    <row r="38" spans="1:26" s="75" customFormat="1" ht="16.5" customHeight="1">
      <c r="A38" s="70">
        <v>4</v>
      </c>
      <c r="B38" s="70"/>
      <c r="C38" s="77" t="s">
        <v>38</v>
      </c>
      <c r="D38" s="12" t="s">
        <v>86</v>
      </c>
      <c r="E38" s="12" t="s">
        <v>87</v>
      </c>
      <c r="F38" s="7" t="s">
        <v>107</v>
      </c>
      <c r="G38" s="71" t="s">
        <v>72</v>
      </c>
      <c r="H38" s="6" t="s">
        <v>13</v>
      </c>
      <c r="I38" s="9" t="s">
        <v>347</v>
      </c>
      <c r="J38" s="6" t="s">
        <v>348</v>
      </c>
      <c r="K38" s="6" t="s">
        <v>14</v>
      </c>
      <c r="L38" s="6" t="s">
        <v>485</v>
      </c>
      <c r="M38" s="6" t="s">
        <v>349</v>
      </c>
      <c r="N38" s="6" t="s">
        <v>350</v>
      </c>
      <c r="O38" s="6" t="s">
        <v>15</v>
      </c>
      <c r="P38" s="16">
        <v>43031</v>
      </c>
      <c r="Q38" s="16">
        <v>43200</v>
      </c>
      <c r="R38" s="6">
        <v>40</v>
      </c>
      <c r="S38" s="6" t="s">
        <v>455</v>
      </c>
      <c r="T38" s="6">
        <v>180</v>
      </c>
      <c r="U38" s="6">
        <v>15</v>
      </c>
      <c r="V38" s="6">
        <v>40</v>
      </c>
      <c r="W38" s="6">
        <v>40</v>
      </c>
      <c r="X38" s="6">
        <v>40</v>
      </c>
      <c r="Y38" s="6">
        <v>60</v>
      </c>
      <c r="Z38" s="8"/>
    </row>
    <row r="39" spans="1:26" s="74" customFormat="1" ht="16.5" customHeight="1">
      <c r="A39" s="4">
        <v>5</v>
      </c>
      <c r="B39" s="70"/>
      <c r="C39" s="77" t="s">
        <v>38</v>
      </c>
      <c r="D39" s="12" t="s">
        <v>86</v>
      </c>
      <c r="E39" s="12" t="s">
        <v>87</v>
      </c>
      <c r="F39" s="7" t="s">
        <v>107</v>
      </c>
      <c r="G39" s="71" t="s">
        <v>72</v>
      </c>
      <c r="H39" s="6" t="s">
        <v>13</v>
      </c>
      <c r="I39" s="9" t="s">
        <v>351</v>
      </c>
      <c r="J39" s="6" t="s">
        <v>352</v>
      </c>
      <c r="K39" s="6" t="s">
        <v>95</v>
      </c>
      <c r="L39" s="6" t="s">
        <v>485</v>
      </c>
      <c r="M39" s="21" t="s">
        <v>353</v>
      </c>
      <c r="N39" s="21" t="s">
        <v>354</v>
      </c>
      <c r="O39" s="6" t="s">
        <v>15</v>
      </c>
      <c r="P39" s="16">
        <v>43161</v>
      </c>
      <c r="Q39" s="16">
        <v>43343</v>
      </c>
      <c r="R39" s="6">
        <v>40</v>
      </c>
      <c r="S39" s="73" t="s">
        <v>456</v>
      </c>
      <c r="T39" s="6">
        <v>300</v>
      </c>
      <c r="U39" s="6">
        <v>0</v>
      </c>
      <c r="V39" s="6">
        <v>0</v>
      </c>
      <c r="W39" s="6">
        <v>50</v>
      </c>
      <c r="X39" s="6">
        <v>100</v>
      </c>
      <c r="Y39" s="6">
        <v>150</v>
      </c>
      <c r="Z39" s="8"/>
    </row>
    <row r="40" spans="1:26" s="74" customFormat="1" ht="16.5" customHeight="1">
      <c r="A40" s="70">
        <v>6</v>
      </c>
      <c r="B40" s="70"/>
      <c r="C40" s="77" t="s">
        <v>38</v>
      </c>
      <c r="D40" s="12" t="s">
        <v>86</v>
      </c>
      <c r="E40" s="12" t="s">
        <v>87</v>
      </c>
      <c r="F40" s="7" t="s">
        <v>107</v>
      </c>
      <c r="G40" s="71" t="s">
        <v>72</v>
      </c>
      <c r="H40" s="6" t="s">
        <v>13</v>
      </c>
      <c r="I40" s="9" t="s">
        <v>351</v>
      </c>
      <c r="J40" s="6" t="s">
        <v>355</v>
      </c>
      <c r="K40" s="6" t="s">
        <v>95</v>
      </c>
      <c r="L40" s="6" t="s">
        <v>485</v>
      </c>
      <c r="M40" s="21" t="s">
        <v>356</v>
      </c>
      <c r="N40" s="21" t="s">
        <v>357</v>
      </c>
      <c r="O40" s="6" t="s">
        <v>67</v>
      </c>
      <c r="P40" s="16">
        <v>43344</v>
      </c>
      <c r="Q40" s="16">
        <v>43464</v>
      </c>
      <c r="R40" s="6">
        <v>40</v>
      </c>
      <c r="S40" s="6" t="s">
        <v>456</v>
      </c>
      <c r="T40" s="6">
        <v>100</v>
      </c>
      <c r="U40" s="6">
        <v>0</v>
      </c>
      <c r="V40" s="6">
        <v>0</v>
      </c>
      <c r="W40" s="6">
        <v>0</v>
      </c>
      <c r="X40" s="6">
        <v>0</v>
      </c>
      <c r="Y40" s="6">
        <v>100</v>
      </c>
      <c r="Z40" s="8"/>
    </row>
    <row r="41" spans="1:26" s="75" customFormat="1" ht="16.5" customHeight="1">
      <c r="A41" s="4">
        <v>7</v>
      </c>
      <c r="B41" s="70"/>
      <c r="C41" s="77" t="s">
        <v>358</v>
      </c>
      <c r="D41" s="12" t="s">
        <v>86</v>
      </c>
      <c r="E41" s="12" t="s">
        <v>87</v>
      </c>
      <c r="F41" s="7" t="s">
        <v>107</v>
      </c>
      <c r="G41" s="71" t="s">
        <v>72</v>
      </c>
      <c r="H41" s="6" t="s">
        <v>13</v>
      </c>
      <c r="I41" s="9" t="s">
        <v>359</v>
      </c>
      <c r="J41" s="6" t="s">
        <v>360</v>
      </c>
      <c r="K41" s="6" t="s">
        <v>14</v>
      </c>
      <c r="L41" s="6" t="s">
        <v>485</v>
      </c>
      <c r="M41" s="21" t="s">
        <v>361</v>
      </c>
      <c r="N41" s="6" t="s">
        <v>362</v>
      </c>
      <c r="O41" s="6" t="s">
        <v>15</v>
      </c>
      <c r="P41" s="16">
        <v>43083</v>
      </c>
      <c r="Q41" s="16">
        <v>43119</v>
      </c>
      <c r="R41" s="6">
        <v>2</v>
      </c>
      <c r="S41" s="6" t="s">
        <v>455</v>
      </c>
      <c r="T41" s="6">
        <v>80</v>
      </c>
      <c r="U41" s="6">
        <v>8</v>
      </c>
      <c r="V41" s="6">
        <v>20</v>
      </c>
      <c r="W41" s="6">
        <v>20</v>
      </c>
      <c r="X41" s="6">
        <v>10</v>
      </c>
      <c r="Y41" s="6">
        <v>30</v>
      </c>
      <c r="Z41" s="8"/>
    </row>
    <row r="42" spans="1:26" s="75" customFormat="1" ht="16.5" customHeight="1">
      <c r="A42" s="70">
        <v>8</v>
      </c>
      <c r="B42" s="70"/>
      <c r="C42" s="77" t="s">
        <v>38</v>
      </c>
      <c r="D42" s="12" t="s">
        <v>86</v>
      </c>
      <c r="E42" s="12" t="s">
        <v>87</v>
      </c>
      <c r="F42" s="7" t="s">
        <v>107</v>
      </c>
      <c r="G42" s="71" t="s">
        <v>72</v>
      </c>
      <c r="H42" s="6" t="s">
        <v>363</v>
      </c>
      <c r="I42" s="9" t="s">
        <v>364</v>
      </c>
      <c r="J42" s="6" t="s">
        <v>365</v>
      </c>
      <c r="K42" s="6" t="s">
        <v>366</v>
      </c>
      <c r="L42" s="6" t="s">
        <v>485</v>
      </c>
      <c r="M42" s="6" t="s">
        <v>367</v>
      </c>
      <c r="N42" s="6" t="s">
        <v>368</v>
      </c>
      <c r="O42" s="6" t="s">
        <v>369</v>
      </c>
      <c r="P42" s="16">
        <v>43045</v>
      </c>
      <c r="Q42" s="16">
        <v>43220</v>
      </c>
      <c r="R42" s="6">
        <v>40</v>
      </c>
      <c r="S42" s="6" t="s">
        <v>455</v>
      </c>
      <c r="T42" s="6">
        <v>200</v>
      </c>
      <c r="U42" s="6">
        <v>15</v>
      </c>
      <c r="V42" s="6">
        <v>0</v>
      </c>
      <c r="W42" s="6">
        <v>50</v>
      </c>
      <c r="X42" s="6">
        <v>60</v>
      </c>
      <c r="Y42" s="6">
        <v>90</v>
      </c>
      <c r="Z42" s="8"/>
    </row>
    <row r="43" spans="1:26" s="75" customFormat="1" ht="16.5" customHeight="1">
      <c r="A43" s="4">
        <v>9</v>
      </c>
      <c r="C43" s="77" t="s">
        <v>38</v>
      </c>
      <c r="D43" s="12" t="s">
        <v>86</v>
      </c>
      <c r="E43" s="12" t="s">
        <v>87</v>
      </c>
      <c r="F43" s="7" t="s">
        <v>107</v>
      </c>
      <c r="G43" s="71" t="s">
        <v>72</v>
      </c>
      <c r="H43" s="6" t="s">
        <v>363</v>
      </c>
      <c r="I43" s="9" t="s">
        <v>370</v>
      </c>
      <c r="J43" s="6" t="s">
        <v>371</v>
      </c>
      <c r="K43" s="6" t="s">
        <v>366</v>
      </c>
      <c r="L43" s="6" t="s">
        <v>485</v>
      </c>
      <c r="M43" s="6" t="s">
        <v>372</v>
      </c>
      <c r="N43" s="6" t="s">
        <v>368</v>
      </c>
      <c r="O43" s="6" t="s">
        <v>373</v>
      </c>
      <c r="P43" s="16">
        <v>43083</v>
      </c>
      <c r="Q43" s="16">
        <v>43342</v>
      </c>
      <c r="R43" s="6">
        <v>60</v>
      </c>
      <c r="S43" s="6" t="s">
        <v>455</v>
      </c>
      <c r="T43" s="6">
        <v>100</v>
      </c>
      <c r="U43" s="6">
        <v>15</v>
      </c>
      <c r="V43" s="6">
        <v>0</v>
      </c>
      <c r="W43" s="6">
        <v>0</v>
      </c>
      <c r="X43" s="6">
        <v>40</v>
      </c>
      <c r="Y43" s="6">
        <v>60</v>
      </c>
      <c r="Z43" s="8"/>
    </row>
    <row r="44" spans="1:26" s="10" customFormat="1" ht="16.5" customHeight="1">
      <c r="A44" s="70">
        <v>10</v>
      </c>
      <c r="B44" s="4"/>
      <c r="C44" s="77" t="s">
        <v>38</v>
      </c>
      <c r="D44" s="12" t="s">
        <v>86</v>
      </c>
      <c r="E44" s="12" t="s">
        <v>87</v>
      </c>
      <c r="F44" s="7" t="s">
        <v>107</v>
      </c>
      <c r="G44" s="13" t="s">
        <v>72</v>
      </c>
      <c r="H44" s="6" t="s">
        <v>363</v>
      </c>
      <c r="I44" s="9" t="s">
        <v>374</v>
      </c>
      <c r="J44" s="6" t="s">
        <v>371</v>
      </c>
      <c r="K44" s="6" t="s">
        <v>366</v>
      </c>
      <c r="L44" s="6" t="s">
        <v>485</v>
      </c>
      <c r="M44" s="6" t="s">
        <v>375</v>
      </c>
      <c r="N44" s="6" t="s">
        <v>368</v>
      </c>
      <c r="O44" s="6" t="s">
        <v>376</v>
      </c>
      <c r="P44" s="16">
        <v>43221</v>
      </c>
      <c r="Q44" s="16">
        <v>43464</v>
      </c>
      <c r="R44" s="6">
        <v>60</v>
      </c>
      <c r="S44" s="6" t="s">
        <v>456</v>
      </c>
      <c r="T44" s="6">
        <v>100</v>
      </c>
      <c r="U44" s="6">
        <v>15</v>
      </c>
      <c r="V44" s="6">
        <v>0</v>
      </c>
      <c r="W44" s="6">
        <v>0</v>
      </c>
      <c r="X44" s="6">
        <v>40</v>
      </c>
      <c r="Y44" s="6">
        <v>60</v>
      </c>
      <c r="Z44" s="8"/>
    </row>
    <row r="45" spans="1:26" s="10" customFormat="1" ht="16.5" customHeight="1">
      <c r="A45" s="4">
        <v>11</v>
      </c>
      <c r="B45" s="4"/>
      <c r="C45" s="77" t="s">
        <v>38</v>
      </c>
      <c r="D45" s="12" t="s">
        <v>86</v>
      </c>
      <c r="E45" s="12" t="s">
        <v>87</v>
      </c>
      <c r="F45" s="7" t="s">
        <v>107</v>
      </c>
      <c r="G45" s="13" t="s">
        <v>72</v>
      </c>
      <c r="H45" s="6" t="s">
        <v>377</v>
      </c>
      <c r="I45" s="6" t="s">
        <v>378</v>
      </c>
      <c r="J45" s="6" t="s">
        <v>379</v>
      </c>
      <c r="K45" s="6" t="s">
        <v>366</v>
      </c>
      <c r="L45" s="6" t="s">
        <v>485</v>
      </c>
      <c r="M45" s="6" t="s">
        <v>380</v>
      </c>
      <c r="N45" s="6" t="s">
        <v>381</v>
      </c>
      <c r="O45" s="6" t="s">
        <v>382</v>
      </c>
      <c r="P45" s="16">
        <v>43070</v>
      </c>
      <c r="Q45" s="16">
        <v>43266</v>
      </c>
      <c r="R45" s="6">
        <v>30</v>
      </c>
      <c r="S45" s="6" t="s">
        <v>455</v>
      </c>
      <c r="T45" s="6">
        <v>200</v>
      </c>
      <c r="U45" s="6">
        <v>20</v>
      </c>
      <c r="V45" s="6">
        <v>20</v>
      </c>
      <c r="W45" s="6">
        <v>60</v>
      </c>
      <c r="X45" s="6">
        <v>60</v>
      </c>
      <c r="Y45" s="6">
        <v>80</v>
      </c>
      <c r="Z45" s="8"/>
    </row>
    <row r="46" spans="1:26" s="10" customFormat="1" ht="16.5" customHeight="1">
      <c r="A46" s="70">
        <v>12</v>
      </c>
      <c r="B46" s="4"/>
      <c r="C46" s="77" t="s">
        <v>38</v>
      </c>
      <c r="D46" s="12" t="s">
        <v>86</v>
      </c>
      <c r="E46" s="12" t="s">
        <v>87</v>
      </c>
      <c r="F46" s="7" t="s">
        <v>107</v>
      </c>
      <c r="G46" s="13" t="s">
        <v>72</v>
      </c>
      <c r="H46" s="6" t="s">
        <v>377</v>
      </c>
      <c r="I46" s="16" t="s">
        <v>298</v>
      </c>
      <c r="J46" s="16" t="s">
        <v>56</v>
      </c>
      <c r="K46" s="16" t="s">
        <v>366</v>
      </c>
      <c r="L46" s="6" t="s">
        <v>485</v>
      </c>
      <c r="M46" s="16" t="s">
        <v>299</v>
      </c>
      <c r="N46" s="16" t="s">
        <v>381</v>
      </c>
      <c r="O46" s="16" t="s">
        <v>376</v>
      </c>
      <c r="P46" s="16">
        <v>43221</v>
      </c>
      <c r="Q46" s="16">
        <v>43388</v>
      </c>
      <c r="R46" s="6">
        <v>48</v>
      </c>
      <c r="S46" s="6" t="s">
        <v>456</v>
      </c>
      <c r="T46" s="6">
        <v>240</v>
      </c>
      <c r="U46" s="6">
        <v>24</v>
      </c>
      <c r="V46" s="6">
        <v>40</v>
      </c>
      <c r="W46" s="6">
        <v>60</v>
      </c>
      <c r="X46" s="6">
        <v>60</v>
      </c>
      <c r="Y46" s="6">
        <v>80</v>
      </c>
      <c r="Z46" s="6"/>
    </row>
    <row r="47" spans="1:26" s="10" customFormat="1" ht="16.5" customHeight="1">
      <c r="A47" s="4">
        <v>13</v>
      </c>
      <c r="B47" s="4"/>
      <c r="C47" s="77" t="s">
        <v>38</v>
      </c>
      <c r="D47" s="16" t="s">
        <v>86</v>
      </c>
      <c r="E47" s="12" t="s">
        <v>87</v>
      </c>
      <c r="F47" s="7" t="s">
        <v>107</v>
      </c>
      <c r="G47" s="13" t="s">
        <v>289</v>
      </c>
      <c r="H47" s="16" t="s">
        <v>377</v>
      </c>
      <c r="I47" s="16" t="s">
        <v>303</v>
      </c>
      <c r="J47" s="16" t="s">
        <v>56</v>
      </c>
      <c r="K47" s="16" t="s">
        <v>366</v>
      </c>
      <c r="L47" s="6" t="s">
        <v>485</v>
      </c>
      <c r="M47" s="16" t="s">
        <v>299</v>
      </c>
      <c r="N47" s="16" t="s">
        <v>381</v>
      </c>
      <c r="O47" s="16" t="s">
        <v>373</v>
      </c>
      <c r="P47" s="16">
        <v>43344</v>
      </c>
      <c r="Q47" s="16">
        <v>43434</v>
      </c>
      <c r="R47" s="6">
        <v>12</v>
      </c>
      <c r="S47" s="6" t="s">
        <v>456</v>
      </c>
      <c r="T47" s="6">
        <v>240</v>
      </c>
      <c r="U47" s="6">
        <v>24</v>
      </c>
      <c r="V47" s="6">
        <v>40</v>
      </c>
      <c r="W47" s="6">
        <v>60</v>
      </c>
      <c r="X47" s="6">
        <v>60</v>
      </c>
      <c r="Y47" s="6">
        <v>80</v>
      </c>
      <c r="Z47" s="6"/>
    </row>
    <row r="48" spans="1:26" s="10" customFormat="1" ht="16.5" customHeight="1">
      <c r="A48" s="70">
        <v>14</v>
      </c>
      <c r="B48" s="4"/>
      <c r="C48" s="16" t="s">
        <v>38</v>
      </c>
      <c r="D48" s="16" t="s">
        <v>86</v>
      </c>
      <c r="E48" s="12" t="s">
        <v>87</v>
      </c>
      <c r="F48" s="7" t="s">
        <v>107</v>
      </c>
      <c r="G48" s="13" t="s">
        <v>312</v>
      </c>
      <c r="H48" s="16" t="s">
        <v>377</v>
      </c>
      <c r="I48" s="16" t="s">
        <v>322</v>
      </c>
      <c r="J48" s="16" t="s">
        <v>383</v>
      </c>
      <c r="K48" s="16" t="s">
        <v>95</v>
      </c>
      <c r="L48" s="6" t="s">
        <v>485</v>
      </c>
      <c r="M48" s="16" t="s">
        <v>384</v>
      </c>
      <c r="N48" s="16" t="s">
        <v>385</v>
      </c>
      <c r="O48" s="16" t="s">
        <v>382</v>
      </c>
      <c r="P48" s="16">
        <v>43101</v>
      </c>
      <c r="Q48" s="16">
        <v>43221</v>
      </c>
      <c r="R48" s="6">
        <v>30</v>
      </c>
      <c r="S48" s="6" t="s">
        <v>456</v>
      </c>
      <c r="T48" s="6">
        <v>150</v>
      </c>
      <c r="U48" s="6">
        <v>15</v>
      </c>
      <c r="V48" s="6">
        <v>15</v>
      </c>
      <c r="W48" s="6">
        <v>45</v>
      </c>
      <c r="X48" s="6">
        <v>30</v>
      </c>
      <c r="Y48" s="6">
        <v>60</v>
      </c>
      <c r="Z48" s="6"/>
    </row>
    <row r="49" spans="1:26" s="10" customFormat="1" ht="16.5" customHeight="1">
      <c r="A49" s="4">
        <v>15</v>
      </c>
      <c r="B49" s="24"/>
      <c r="C49" s="16" t="s">
        <v>38</v>
      </c>
      <c r="D49" s="16" t="s">
        <v>86</v>
      </c>
      <c r="E49" s="12" t="s">
        <v>87</v>
      </c>
      <c r="F49" s="7" t="s">
        <v>107</v>
      </c>
      <c r="G49" s="13" t="s">
        <v>312</v>
      </c>
      <c r="H49" s="16" t="s">
        <v>377</v>
      </c>
      <c r="I49" s="16" t="s">
        <v>325</v>
      </c>
      <c r="J49" s="16" t="s">
        <v>386</v>
      </c>
      <c r="K49" s="16" t="s">
        <v>387</v>
      </c>
      <c r="L49" s="6" t="s">
        <v>485</v>
      </c>
      <c r="M49" s="16" t="s">
        <v>384</v>
      </c>
      <c r="N49" s="16" t="s">
        <v>385</v>
      </c>
      <c r="O49" s="16" t="s">
        <v>382</v>
      </c>
      <c r="P49" s="16">
        <v>43191</v>
      </c>
      <c r="Q49" s="16">
        <v>43311</v>
      </c>
      <c r="R49" s="6">
        <v>30</v>
      </c>
      <c r="S49" s="6" t="s">
        <v>456</v>
      </c>
      <c r="T49" s="6">
        <v>150</v>
      </c>
      <c r="U49" s="6">
        <v>15</v>
      </c>
      <c r="V49" s="6">
        <v>15</v>
      </c>
      <c r="W49" s="6">
        <v>45</v>
      </c>
      <c r="X49" s="6">
        <v>30</v>
      </c>
      <c r="Y49" s="6">
        <v>60</v>
      </c>
      <c r="Z49" s="6"/>
    </row>
    <row r="50" spans="1:26" s="10" customFormat="1" ht="16.5" customHeight="1">
      <c r="A50" s="70">
        <v>16</v>
      </c>
      <c r="B50" s="4"/>
      <c r="C50" s="16" t="s">
        <v>38</v>
      </c>
      <c r="D50" s="16" t="s">
        <v>86</v>
      </c>
      <c r="E50" s="12" t="s">
        <v>87</v>
      </c>
      <c r="F50" s="7" t="s">
        <v>107</v>
      </c>
      <c r="G50" s="13" t="s">
        <v>72</v>
      </c>
      <c r="H50" s="16" t="s">
        <v>377</v>
      </c>
      <c r="I50" s="16" t="s">
        <v>388</v>
      </c>
      <c r="J50" s="16" t="s">
        <v>389</v>
      </c>
      <c r="K50" s="16" t="s">
        <v>387</v>
      </c>
      <c r="L50" s="6" t="s">
        <v>485</v>
      </c>
      <c r="M50" s="78" t="s">
        <v>390</v>
      </c>
      <c r="N50" s="16" t="s">
        <v>391</v>
      </c>
      <c r="O50" s="16" t="s">
        <v>382</v>
      </c>
      <c r="P50" s="16">
        <v>43040</v>
      </c>
      <c r="Q50" s="16">
        <v>43160</v>
      </c>
      <c r="R50" s="6">
        <v>10</v>
      </c>
      <c r="S50" s="6" t="s">
        <v>455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/>
    </row>
    <row r="51" spans="1:26" s="10" customFormat="1" ht="16.5" customHeight="1">
      <c r="A51" s="4">
        <v>17</v>
      </c>
      <c r="B51" s="4"/>
      <c r="C51" s="16" t="s">
        <v>38</v>
      </c>
      <c r="D51" s="16" t="s">
        <v>86</v>
      </c>
      <c r="E51" s="12" t="s">
        <v>87</v>
      </c>
      <c r="F51" s="7" t="s">
        <v>107</v>
      </c>
      <c r="G51" s="13" t="s">
        <v>72</v>
      </c>
      <c r="H51" s="16" t="s">
        <v>377</v>
      </c>
      <c r="I51" s="16" t="s">
        <v>392</v>
      </c>
      <c r="J51" s="16" t="s">
        <v>393</v>
      </c>
      <c r="K51" s="16" t="s">
        <v>366</v>
      </c>
      <c r="L51" s="6" t="s">
        <v>485</v>
      </c>
      <c r="M51" s="16" t="s">
        <v>394</v>
      </c>
      <c r="N51" s="16" t="s">
        <v>395</v>
      </c>
      <c r="O51" s="16" t="s">
        <v>382</v>
      </c>
      <c r="P51" s="16">
        <v>43009</v>
      </c>
      <c r="Q51" s="16">
        <v>43220</v>
      </c>
      <c r="R51" s="6">
        <v>30</v>
      </c>
      <c r="S51" s="6" t="s">
        <v>455</v>
      </c>
      <c r="T51" s="6">
        <v>100</v>
      </c>
      <c r="U51" s="6">
        <v>15</v>
      </c>
      <c r="V51" s="6">
        <v>0</v>
      </c>
      <c r="W51" s="6">
        <v>0</v>
      </c>
      <c r="X51" s="6">
        <v>40</v>
      </c>
      <c r="Y51" s="6">
        <v>60</v>
      </c>
      <c r="Z51" s="6"/>
    </row>
    <row r="52" spans="1:26" s="10" customFormat="1" ht="17.25" customHeight="1">
      <c r="A52" s="4">
        <v>1</v>
      </c>
      <c r="B52" s="24"/>
      <c r="C52" s="12" t="s">
        <v>17</v>
      </c>
      <c r="D52" s="12" t="s">
        <v>177</v>
      </c>
      <c r="E52" s="24" t="s">
        <v>87</v>
      </c>
      <c r="F52" s="24" t="s">
        <v>107</v>
      </c>
      <c r="G52" s="13" t="s">
        <v>178</v>
      </c>
      <c r="H52" s="6" t="s">
        <v>13</v>
      </c>
      <c r="I52" s="79" t="s">
        <v>408</v>
      </c>
      <c r="J52" s="6" t="s">
        <v>179</v>
      </c>
      <c r="K52" s="6" t="s">
        <v>14</v>
      </c>
      <c r="L52" s="6" t="s">
        <v>485</v>
      </c>
      <c r="M52" s="6" t="s">
        <v>409</v>
      </c>
      <c r="N52" s="6" t="s">
        <v>410</v>
      </c>
      <c r="O52" s="6" t="s">
        <v>15</v>
      </c>
      <c r="P52" s="16">
        <v>43192</v>
      </c>
      <c r="Q52" s="16">
        <v>43287</v>
      </c>
      <c r="R52" s="6">
        <v>15</v>
      </c>
      <c r="S52" s="80" t="s">
        <v>456</v>
      </c>
      <c r="T52" s="6">
        <v>15</v>
      </c>
      <c r="U52" s="6">
        <v>1</v>
      </c>
      <c r="V52" s="6">
        <v>0</v>
      </c>
      <c r="W52" s="6">
        <v>0</v>
      </c>
      <c r="X52" s="6">
        <v>0</v>
      </c>
      <c r="Y52" s="6">
        <v>15</v>
      </c>
      <c r="Z52" s="8"/>
    </row>
    <row r="53" spans="1:26" s="10" customFormat="1" ht="17.25" customHeight="1">
      <c r="A53" s="4">
        <v>2</v>
      </c>
      <c r="B53" s="24"/>
      <c r="C53" s="12" t="s">
        <v>17</v>
      </c>
      <c r="D53" s="12" t="s">
        <v>177</v>
      </c>
      <c r="E53" s="24" t="s">
        <v>87</v>
      </c>
      <c r="F53" s="24" t="s">
        <v>107</v>
      </c>
      <c r="G53" s="13" t="s">
        <v>178</v>
      </c>
      <c r="H53" s="6" t="s">
        <v>13</v>
      </c>
      <c r="I53" s="79" t="s">
        <v>411</v>
      </c>
      <c r="J53" s="6" t="s">
        <v>179</v>
      </c>
      <c r="K53" s="6" t="s">
        <v>14</v>
      </c>
      <c r="L53" s="6" t="s">
        <v>485</v>
      </c>
      <c r="M53" s="6" t="s">
        <v>409</v>
      </c>
      <c r="N53" s="6"/>
      <c r="O53" s="6" t="s">
        <v>67</v>
      </c>
      <c r="P53" s="16" t="s">
        <v>412</v>
      </c>
      <c r="Q53" s="16"/>
      <c r="R53" s="6">
        <v>15</v>
      </c>
      <c r="S53" s="80" t="s">
        <v>456</v>
      </c>
      <c r="T53" s="6">
        <v>15</v>
      </c>
      <c r="U53" s="6">
        <v>1</v>
      </c>
      <c r="V53" s="6">
        <v>0</v>
      </c>
      <c r="W53" s="6">
        <v>0</v>
      </c>
      <c r="X53" s="6">
        <v>0</v>
      </c>
      <c r="Y53" s="6">
        <v>15</v>
      </c>
      <c r="Z53" s="8"/>
    </row>
    <row r="54" spans="1:26" s="10" customFormat="1" ht="17.25" customHeight="1">
      <c r="A54" s="4">
        <v>3</v>
      </c>
      <c r="B54" s="24"/>
      <c r="C54" s="12" t="s">
        <v>38</v>
      </c>
      <c r="D54" s="12" t="s">
        <v>177</v>
      </c>
      <c r="E54" s="24" t="s">
        <v>87</v>
      </c>
      <c r="F54" s="24" t="s">
        <v>107</v>
      </c>
      <c r="G54" s="13" t="s">
        <v>178</v>
      </c>
      <c r="H54" s="6" t="s">
        <v>13</v>
      </c>
      <c r="I54" s="79" t="s">
        <v>413</v>
      </c>
      <c r="J54" s="6" t="s">
        <v>414</v>
      </c>
      <c r="K54" s="6" t="s">
        <v>14</v>
      </c>
      <c r="L54" s="6" t="s">
        <v>485</v>
      </c>
      <c r="M54" s="6" t="s">
        <v>415</v>
      </c>
      <c r="N54" s="6" t="s">
        <v>416</v>
      </c>
      <c r="O54" s="6" t="s">
        <v>15</v>
      </c>
      <c r="P54" s="78" t="s">
        <v>417</v>
      </c>
      <c r="Q54" s="16">
        <v>43287</v>
      </c>
      <c r="R54" s="6">
        <v>10</v>
      </c>
      <c r="S54" s="80" t="s">
        <v>456</v>
      </c>
      <c r="T54" s="6">
        <v>40</v>
      </c>
      <c r="U54" s="6">
        <v>4</v>
      </c>
      <c r="V54" s="6">
        <v>0</v>
      </c>
      <c r="W54" s="6">
        <v>10</v>
      </c>
      <c r="X54" s="6">
        <v>10</v>
      </c>
      <c r="Y54" s="6">
        <v>20</v>
      </c>
      <c r="Z54" s="8"/>
    </row>
    <row r="55" spans="1:26" s="10" customFormat="1" ht="17.25" customHeight="1">
      <c r="A55" s="4">
        <v>4</v>
      </c>
      <c r="B55" s="24"/>
      <c r="C55" s="12" t="s">
        <v>418</v>
      </c>
      <c r="D55" s="12" t="s">
        <v>177</v>
      </c>
      <c r="E55" s="24" t="s">
        <v>87</v>
      </c>
      <c r="F55" s="24" t="s">
        <v>107</v>
      </c>
      <c r="G55" s="13" t="s">
        <v>178</v>
      </c>
      <c r="H55" s="6" t="s">
        <v>13</v>
      </c>
      <c r="I55" s="79" t="s">
        <v>419</v>
      </c>
      <c r="J55" s="6" t="s">
        <v>179</v>
      </c>
      <c r="K55" s="6" t="s">
        <v>14</v>
      </c>
      <c r="L55" s="6" t="s">
        <v>485</v>
      </c>
      <c r="M55" s="16" t="s">
        <v>420</v>
      </c>
      <c r="N55" s="6" t="s">
        <v>416</v>
      </c>
      <c r="O55" s="16" t="s">
        <v>421</v>
      </c>
      <c r="P55" s="16">
        <v>43174</v>
      </c>
      <c r="Q55" s="16">
        <v>43464</v>
      </c>
      <c r="R55" s="6">
        <v>35</v>
      </c>
      <c r="S55" s="80" t="s">
        <v>456</v>
      </c>
      <c r="T55" s="6">
        <v>50</v>
      </c>
      <c r="U55" s="6">
        <v>5</v>
      </c>
      <c r="V55" s="6">
        <v>0</v>
      </c>
      <c r="W55" s="6">
        <v>0</v>
      </c>
      <c r="X55" s="6">
        <v>20</v>
      </c>
      <c r="Y55" s="6">
        <v>30</v>
      </c>
      <c r="Z55" s="8"/>
    </row>
    <row r="56" spans="1:26" s="10" customFormat="1" ht="17.25" customHeight="1">
      <c r="A56" s="4">
        <v>5</v>
      </c>
      <c r="B56" s="24"/>
      <c r="C56" s="12" t="s">
        <v>418</v>
      </c>
      <c r="D56" s="12" t="s">
        <v>177</v>
      </c>
      <c r="E56" s="24" t="s">
        <v>87</v>
      </c>
      <c r="F56" s="24" t="s">
        <v>107</v>
      </c>
      <c r="G56" s="13" t="s">
        <v>178</v>
      </c>
      <c r="H56" s="6" t="s">
        <v>422</v>
      </c>
      <c r="I56" s="79" t="s">
        <v>423</v>
      </c>
      <c r="J56" s="6" t="s">
        <v>179</v>
      </c>
      <c r="K56" s="6" t="s">
        <v>14</v>
      </c>
      <c r="L56" s="6" t="s">
        <v>485</v>
      </c>
      <c r="M56" s="16" t="s">
        <v>424</v>
      </c>
      <c r="N56" s="6" t="s">
        <v>425</v>
      </c>
      <c r="O56" s="16" t="s">
        <v>373</v>
      </c>
      <c r="P56" s="16">
        <v>43174</v>
      </c>
      <c r="Q56" s="16">
        <v>43454</v>
      </c>
      <c r="R56" s="6">
        <v>30</v>
      </c>
      <c r="S56" s="80" t="s">
        <v>456</v>
      </c>
      <c r="T56" s="6">
        <v>60</v>
      </c>
      <c r="U56" s="6">
        <v>6</v>
      </c>
      <c r="V56" s="6">
        <v>0</v>
      </c>
      <c r="W56" s="6">
        <v>0</v>
      </c>
      <c r="X56" s="6">
        <v>30</v>
      </c>
      <c r="Y56" s="6">
        <v>30</v>
      </c>
      <c r="Z56" s="8"/>
    </row>
    <row r="57" spans="1:26" s="10" customFormat="1" ht="17.25" customHeight="1">
      <c r="A57" s="4">
        <v>6</v>
      </c>
      <c r="B57" s="24"/>
      <c r="C57" s="12" t="s">
        <v>38</v>
      </c>
      <c r="D57" s="12" t="s">
        <v>177</v>
      </c>
      <c r="E57" s="24" t="s">
        <v>87</v>
      </c>
      <c r="F57" s="24" t="s">
        <v>107</v>
      </c>
      <c r="G57" s="13" t="s">
        <v>178</v>
      </c>
      <c r="H57" s="6" t="s">
        <v>13</v>
      </c>
      <c r="I57" s="79" t="s">
        <v>426</v>
      </c>
      <c r="J57" s="6" t="s">
        <v>427</v>
      </c>
      <c r="K57" s="6" t="s">
        <v>14</v>
      </c>
      <c r="L57" s="81" t="s">
        <v>485</v>
      </c>
      <c r="M57" s="16" t="s">
        <v>428</v>
      </c>
      <c r="N57" s="6" t="s">
        <v>429</v>
      </c>
      <c r="O57" s="16" t="s">
        <v>373</v>
      </c>
      <c r="P57" s="16">
        <v>43153</v>
      </c>
      <c r="Q57" s="16">
        <v>43343</v>
      </c>
      <c r="R57" s="6">
        <v>15</v>
      </c>
      <c r="S57" s="80" t="s">
        <v>456</v>
      </c>
      <c r="T57" s="6">
        <v>120</v>
      </c>
      <c r="U57" s="6">
        <v>4</v>
      </c>
      <c r="V57" s="6">
        <v>0</v>
      </c>
      <c r="W57" s="6">
        <v>30</v>
      </c>
      <c r="X57" s="6">
        <v>30</v>
      </c>
      <c r="Y57" s="6">
        <v>60</v>
      </c>
      <c r="Z57" s="8"/>
    </row>
    <row r="58" spans="1:26" s="10" customFormat="1" ht="17.25" customHeight="1">
      <c r="A58" s="4">
        <v>7</v>
      </c>
      <c r="B58" s="24"/>
      <c r="C58" s="12" t="s">
        <v>17</v>
      </c>
      <c r="D58" s="12" t="s">
        <v>177</v>
      </c>
      <c r="E58" s="24" t="s">
        <v>87</v>
      </c>
      <c r="F58" s="24" t="s">
        <v>107</v>
      </c>
      <c r="G58" s="13" t="s">
        <v>178</v>
      </c>
      <c r="H58" s="6" t="s">
        <v>13</v>
      </c>
      <c r="I58" s="79" t="s">
        <v>430</v>
      </c>
      <c r="J58" s="6" t="s">
        <v>179</v>
      </c>
      <c r="K58" s="6" t="s">
        <v>14</v>
      </c>
      <c r="L58" s="81" t="s">
        <v>485</v>
      </c>
      <c r="M58" s="16" t="s">
        <v>431</v>
      </c>
      <c r="N58" s="6" t="s">
        <v>432</v>
      </c>
      <c r="O58" s="16" t="s">
        <v>67</v>
      </c>
      <c r="P58" s="16">
        <v>43101</v>
      </c>
      <c r="Q58" s="16">
        <v>43464</v>
      </c>
      <c r="R58" s="6">
        <v>30</v>
      </c>
      <c r="S58" s="80" t="s">
        <v>456</v>
      </c>
      <c r="T58" s="6">
        <v>30</v>
      </c>
      <c r="U58" s="6">
        <v>1</v>
      </c>
      <c r="V58" s="6">
        <v>0</v>
      </c>
      <c r="W58" s="6">
        <v>0</v>
      </c>
      <c r="X58" s="6">
        <v>0</v>
      </c>
      <c r="Y58" s="6">
        <v>30</v>
      </c>
      <c r="Z58" s="8"/>
    </row>
    <row r="59" spans="1:26" s="10" customFormat="1" ht="17.25" customHeight="1">
      <c r="A59" s="4">
        <v>8</v>
      </c>
      <c r="B59" s="24"/>
      <c r="C59" s="12" t="s">
        <v>17</v>
      </c>
      <c r="D59" s="12" t="s">
        <v>177</v>
      </c>
      <c r="E59" s="24" t="s">
        <v>87</v>
      </c>
      <c r="F59" s="24" t="s">
        <v>107</v>
      </c>
      <c r="G59" s="13" t="s">
        <v>178</v>
      </c>
      <c r="H59" s="6" t="s">
        <v>13</v>
      </c>
      <c r="I59" s="79" t="s">
        <v>433</v>
      </c>
      <c r="J59" s="6" t="s">
        <v>179</v>
      </c>
      <c r="K59" s="6" t="s">
        <v>14</v>
      </c>
      <c r="L59" s="81" t="s">
        <v>485</v>
      </c>
      <c r="M59" s="16" t="s">
        <v>434</v>
      </c>
      <c r="N59" s="6"/>
      <c r="O59" s="16" t="s">
        <v>67</v>
      </c>
      <c r="P59" s="16">
        <v>43235</v>
      </c>
      <c r="Q59" s="16">
        <v>43403</v>
      </c>
      <c r="R59" s="6">
        <v>20</v>
      </c>
      <c r="S59" s="80" t="s">
        <v>456</v>
      </c>
      <c r="T59" s="6">
        <v>40</v>
      </c>
      <c r="U59" s="6">
        <v>2</v>
      </c>
      <c r="V59" s="6">
        <v>0</v>
      </c>
      <c r="W59" s="6">
        <v>0</v>
      </c>
      <c r="X59" s="6">
        <v>0</v>
      </c>
      <c r="Y59" s="6">
        <v>40</v>
      </c>
      <c r="Z59" s="8"/>
    </row>
    <row r="60" spans="1:26" s="10" customFormat="1" ht="17.25" customHeight="1">
      <c r="A60" s="4">
        <v>9</v>
      </c>
      <c r="B60" s="24"/>
      <c r="C60" s="12" t="s">
        <v>17</v>
      </c>
      <c r="D60" s="12" t="s">
        <v>177</v>
      </c>
      <c r="E60" s="24" t="s">
        <v>87</v>
      </c>
      <c r="F60" s="24" t="s">
        <v>107</v>
      </c>
      <c r="G60" s="13" t="s">
        <v>178</v>
      </c>
      <c r="H60" s="6" t="s">
        <v>13</v>
      </c>
      <c r="I60" s="79" t="s">
        <v>435</v>
      </c>
      <c r="J60" s="6" t="s">
        <v>179</v>
      </c>
      <c r="K60" s="6" t="s">
        <v>14</v>
      </c>
      <c r="L60" s="81" t="s">
        <v>485</v>
      </c>
      <c r="M60" s="16" t="s">
        <v>436</v>
      </c>
      <c r="N60" s="6"/>
      <c r="O60" s="16" t="s">
        <v>373</v>
      </c>
      <c r="P60" s="16">
        <v>43151</v>
      </c>
      <c r="Q60" s="16">
        <v>43281</v>
      </c>
      <c r="R60" s="6">
        <v>20</v>
      </c>
      <c r="S60" s="80" t="s">
        <v>456</v>
      </c>
      <c r="T60" s="6">
        <v>40</v>
      </c>
      <c r="U60" s="6">
        <v>4</v>
      </c>
      <c r="V60" s="6">
        <v>0</v>
      </c>
      <c r="W60" s="6">
        <v>0</v>
      </c>
      <c r="X60" s="6">
        <v>10</v>
      </c>
      <c r="Y60" s="6">
        <v>40</v>
      </c>
      <c r="Z60" s="8"/>
    </row>
    <row r="61" spans="1:26" s="10" customFormat="1" ht="17.25" customHeight="1">
      <c r="A61" s="4">
        <v>10</v>
      </c>
      <c r="B61" s="24"/>
      <c r="C61" s="12" t="s">
        <v>17</v>
      </c>
      <c r="D61" s="12" t="s">
        <v>177</v>
      </c>
      <c r="E61" s="24" t="s">
        <v>87</v>
      </c>
      <c r="F61" s="24" t="s">
        <v>107</v>
      </c>
      <c r="G61" s="13" t="s">
        <v>178</v>
      </c>
      <c r="H61" s="6" t="s">
        <v>13</v>
      </c>
      <c r="I61" s="79" t="s">
        <v>437</v>
      </c>
      <c r="J61" s="6" t="s">
        <v>438</v>
      </c>
      <c r="K61" s="6" t="s">
        <v>14</v>
      </c>
      <c r="L61" s="6" t="s">
        <v>485</v>
      </c>
      <c r="M61" s="6" t="s">
        <v>439</v>
      </c>
      <c r="N61" s="6"/>
      <c r="O61" s="6" t="s">
        <v>75</v>
      </c>
      <c r="P61" s="16">
        <v>43094</v>
      </c>
      <c r="Q61" s="16">
        <v>43444</v>
      </c>
      <c r="R61" s="6">
        <v>48</v>
      </c>
      <c r="S61" s="80" t="s">
        <v>456</v>
      </c>
      <c r="T61" s="6">
        <v>270</v>
      </c>
      <c r="U61" s="6">
        <v>18</v>
      </c>
      <c r="V61" s="6">
        <v>0</v>
      </c>
      <c r="W61" s="6">
        <v>30</v>
      </c>
      <c r="X61" s="6">
        <v>90</v>
      </c>
      <c r="Y61" s="6">
        <v>150</v>
      </c>
      <c r="Z61" s="8"/>
    </row>
    <row r="62" spans="1:26" s="10" customFormat="1" ht="17.25" customHeight="1">
      <c r="A62" s="4">
        <v>11</v>
      </c>
      <c r="B62" s="24"/>
      <c r="C62" s="12" t="s">
        <v>17</v>
      </c>
      <c r="D62" s="12" t="s">
        <v>177</v>
      </c>
      <c r="E62" s="24" t="s">
        <v>87</v>
      </c>
      <c r="F62" s="24" t="s">
        <v>107</v>
      </c>
      <c r="G62" s="13" t="s">
        <v>178</v>
      </c>
      <c r="H62" s="6" t="s">
        <v>13</v>
      </c>
      <c r="I62" s="79" t="s">
        <v>440</v>
      </c>
      <c r="J62" s="6" t="s">
        <v>179</v>
      </c>
      <c r="K62" s="6" t="s">
        <v>14</v>
      </c>
      <c r="L62" s="6" t="s">
        <v>485</v>
      </c>
      <c r="M62" s="6" t="s">
        <v>439</v>
      </c>
      <c r="N62" s="6"/>
      <c r="O62" s="6" t="s">
        <v>75</v>
      </c>
      <c r="P62" s="16">
        <v>43115</v>
      </c>
      <c r="Q62" s="16">
        <v>43329</v>
      </c>
      <c r="R62" s="6">
        <v>50</v>
      </c>
      <c r="S62" s="80" t="s">
        <v>456</v>
      </c>
      <c r="T62" s="6">
        <v>160</v>
      </c>
      <c r="U62" s="6">
        <v>8</v>
      </c>
      <c r="V62" s="6">
        <v>0</v>
      </c>
      <c r="W62" s="6">
        <v>0</v>
      </c>
      <c r="X62" s="6">
        <v>40</v>
      </c>
      <c r="Y62" s="6">
        <v>120</v>
      </c>
      <c r="Z62" s="8"/>
    </row>
    <row r="63" spans="1:26" s="10" customFormat="1" ht="17.25" customHeight="1">
      <c r="A63" s="4">
        <v>12</v>
      </c>
      <c r="B63" s="24"/>
      <c r="C63" s="12" t="s">
        <v>17</v>
      </c>
      <c r="D63" s="12" t="s">
        <v>177</v>
      </c>
      <c r="E63" s="24" t="s">
        <v>87</v>
      </c>
      <c r="F63" s="24" t="s">
        <v>107</v>
      </c>
      <c r="G63" s="13" t="s">
        <v>178</v>
      </c>
      <c r="H63" s="6" t="s">
        <v>13</v>
      </c>
      <c r="I63" s="79" t="s">
        <v>441</v>
      </c>
      <c r="J63" s="6" t="s">
        <v>179</v>
      </c>
      <c r="K63" s="6" t="s">
        <v>14</v>
      </c>
      <c r="L63" s="6" t="s">
        <v>485</v>
      </c>
      <c r="M63" s="6" t="s">
        <v>439</v>
      </c>
      <c r="N63" s="16"/>
      <c r="O63" s="6" t="s">
        <v>373</v>
      </c>
      <c r="P63" s="16">
        <v>43122</v>
      </c>
      <c r="Q63" s="16">
        <v>43434</v>
      </c>
      <c r="R63" s="6">
        <v>20</v>
      </c>
      <c r="S63" s="80" t="s">
        <v>456</v>
      </c>
      <c r="T63" s="6">
        <v>60</v>
      </c>
      <c r="U63" s="6">
        <v>6</v>
      </c>
      <c r="V63" s="6">
        <v>0</v>
      </c>
      <c r="W63" s="6">
        <v>10</v>
      </c>
      <c r="X63" s="6">
        <v>20</v>
      </c>
      <c r="Y63" s="6">
        <v>30</v>
      </c>
      <c r="Z63" s="8"/>
    </row>
    <row r="64" spans="1:26" s="10" customFormat="1" ht="17.25" customHeight="1">
      <c r="A64" s="4">
        <v>13</v>
      </c>
      <c r="B64" s="24"/>
      <c r="C64" s="12" t="s">
        <v>17</v>
      </c>
      <c r="D64" s="12" t="s">
        <v>177</v>
      </c>
      <c r="E64" s="24" t="s">
        <v>87</v>
      </c>
      <c r="F64" s="24" t="s">
        <v>107</v>
      </c>
      <c r="G64" s="13" t="s">
        <v>178</v>
      </c>
      <c r="H64" s="6" t="s">
        <v>13</v>
      </c>
      <c r="I64" s="79" t="s">
        <v>442</v>
      </c>
      <c r="J64" s="6" t="s">
        <v>438</v>
      </c>
      <c r="K64" s="6" t="s">
        <v>14</v>
      </c>
      <c r="L64" s="81" t="s">
        <v>485</v>
      </c>
      <c r="M64" s="6" t="s">
        <v>439</v>
      </c>
      <c r="N64" s="6"/>
      <c r="O64" s="6" t="s">
        <v>15</v>
      </c>
      <c r="P64" s="16">
        <v>43262</v>
      </c>
      <c r="Q64" s="16">
        <v>43357</v>
      </c>
      <c r="R64" s="6">
        <v>18</v>
      </c>
      <c r="S64" s="80" t="s">
        <v>456</v>
      </c>
      <c r="T64" s="6">
        <v>40</v>
      </c>
      <c r="U64" s="6">
        <v>4</v>
      </c>
      <c r="V64" s="6">
        <v>0</v>
      </c>
      <c r="W64" s="6">
        <v>0</v>
      </c>
      <c r="X64" s="6">
        <v>0</v>
      </c>
      <c r="Y64" s="6">
        <v>40</v>
      </c>
      <c r="Z64" s="8"/>
    </row>
    <row r="65" spans="1:26" s="10" customFormat="1" ht="17.25" customHeight="1">
      <c r="A65" s="4">
        <v>14</v>
      </c>
      <c r="B65" s="24"/>
      <c r="C65" s="12" t="s">
        <v>17</v>
      </c>
      <c r="D65" s="12" t="s">
        <v>177</v>
      </c>
      <c r="E65" s="24" t="s">
        <v>87</v>
      </c>
      <c r="F65" s="24" t="s">
        <v>107</v>
      </c>
      <c r="G65" s="13" t="s">
        <v>178</v>
      </c>
      <c r="H65" s="6" t="s">
        <v>377</v>
      </c>
      <c r="I65" s="79" t="s">
        <v>443</v>
      </c>
      <c r="J65" s="6" t="s">
        <v>179</v>
      </c>
      <c r="K65" s="6" t="s">
        <v>14</v>
      </c>
      <c r="L65" s="81" t="s">
        <v>485</v>
      </c>
      <c r="M65" s="6" t="s">
        <v>439</v>
      </c>
      <c r="N65" s="6" t="s">
        <v>425</v>
      </c>
      <c r="O65" s="6" t="s">
        <v>15</v>
      </c>
      <c r="P65" s="16">
        <v>43332</v>
      </c>
      <c r="Q65" s="16">
        <v>43434</v>
      </c>
      <c r="R65" s="6">
        <v>25</v>
      </c>
      <c r="S65" s="80" t="s">
        <v>456</v>
      </c>
      <c r="T65" s="6">
        <v>10</v>
      </c>
      <c r="U65" s="6">
        <v>20</v>
      </c>
      <c r="V65" s="6">
        <v>0</v>
      </c>
      <c r="W65" s="6">
        <v>0</v>
      </c>
      <c r="X65" s="6">
        <v>0</v>
      </c>
      <c r="Y65" s="6">
        <v>20</v>
      </c>
      <c r="Z65" s="8"/>
    </row>
    <row r="66" spans="1:26" s="10" customFormat="1" ht="17.25" customHeight="1">
      <c r="A66" s="4">
        <v>15</v>
      </c>
      <c r="B66" s="24"/>
      <c r="C66" s="12" t="s">
        <v>17</v>
      </c>
      <c r="D66" s="12" t="s">
        <v>177</v>
      </c>
      <c r="E66" s="24" t="s">
        <v>87</v>
      </c>
      <c r="F66" s="24" t="s">
        <v>107</v>
      </c>
      <c r="G66" s="13" t="s">
        <v>178</v>
      </c>
      <c r="H66" s="6" t="s">
        <v>13</v>
      </c>
      <c r="I66" s="79" t="s">
        <v>444</v>
      </c>
      <c r="J66" s="6" t="s">
        <v>179</v>
      </c>
      <c r="K66" s="6" t="s">
        <v>14</v>
      </c>
      <c r="L66" s="81" t="s">
        <v>485</v>
      </c>
      <c r="M66" s="6" t="s">
        <v>445</v>
      </c>
      <c r="N66" s="6" t="s">
        <v>446</v>
      </c>
      <c r="O66" s="6" t="s">
        <v>75</v>
      </c>
      <c r="P66" s="16" t="s">
        <v>447</v>
      </c>
      <c r="Q66" s="16">
        <v>43326</v>
      </c>
      <c r="R66" s="6">
        <v>81.900000000000006</v>
      </c>
      <c r="S66" s="80" t="s">
        <v>455</v>
      </c>
      <c r="T66" s="6">
        <v>220</v>
      </c>
      <c r="U66" s="6">
        <v>12</v>
      </c>
      <c r="V66" s="6">
        <v>0</v>
      </c>
      <c r="W66" s="6">
        <v>50</v>
      </c>
      <c r="X66" s="6">
        <v>70</v>
      </c>
      <c r="Y66" s="6">
        <v>100</v>
      </c>
      <c r="Z66" s="8"/>
    </row>
    <row r="67" spans="1:26" s="10" customFormat="1" ht="17.25" customHeight="1">
      <c r="A67" s="4">
        <v>16</v>
      </c>
      <c r="B67" s="24"/>
      <c r="C67" s="12" t="s">
        <v>17</v>
      </c>
      <c r="D67" s="12" t="s">
        <v>177</v>
      </c>
      <c r="E67" s="24" t="s">
        <v>87</v>
      </c>
      <c r="F67" s="24" t="s">
        <v>107</v>
      </c>
      <c r="G67" s="13" t="s">
        <v>178</v>
      </c>
      <c r="H67" s="6" t="s">
        <v>377</v>
      </c>
      <c r="I67" s="79" t="s">
        <v>448</v>
      </c>
      <c r="J67" s="6" t="s">
        <v>393</v>
      </c>
      <c r="K67" s="6" t="s">
        <v>14</v>
      </c>
      <c r="L67" s="81" t="s">
        <v>485</v>
      </c>
      <c r="M67" s="16" t="s">
        <v>424</v>
      </c>
      <c r="N67" s="6" t="s">
        <v>425</v>
      </c>
      <c r="O67" s="6" t="s">
        <v>75</v>
      </c>
      <c r="P67" s="16">
        <v>42948</v>
      </c>
      <c r="Q67" s="16">
        <v>43167</v>
      </c>
      <c r="R67" s="6">
        <v>43</v>
      </c>
      <c r="S67" s="80" t="s">
        <v>455</v>
      </c>
      <c r="T67" s="6">
        <v>100</v>
      </c>
      <c r="U67" s="6">
        <v>10</v>
      </c>
      <c r="V67" s="6">
        <v>0</v>
      </c>
      <c r="W67" s="6">
        <v>30</v>
      </c>
      <c r="X67" s="6">
        <v>30</v>
      </c>
      <c r="Y67" s="6">
        <v>40</v>
      </c>
      <c r="Z67" s="8"/>
    </row>
    <row r="68" spans="1:26" s="10" customFormat="1" ht="17.25" customHeight="1">
      <c r="A68" s="4">
        <v>17</v>
      </c>
      <c r="B68" s="24"/>
      <c r="C68" s="12" t="s">
        <v>17</v>
      </c>
      <c r="D68" s="12" t="s">
        <v>177</v>
      </c>
      <c r="E68" s="24" t="s">
        <v>87</v>
      </c>
      <c r="F68" s="24" t="s">
        <v>107</v>
      </c>
      <c r="G68" s="13" t="s">
        <v>178</v>
      </c>
      <c r="H68" s="6" t="s">
        <v>363</v>
      </c>
      <c r="I68" s="79" t="s">
        <v>449</v>
      </c>
      <c r="J68" s="6" t="s">
        <v>393</v>
      </c>
      <c r="K68" s="6" t="s">
        <v>14</v>
      </c>
      <c r="L68" s="81" t="s">
        <v>485</v>
      </c>
      <c r="M68" s="16" t="s">
        <v>450</v>
      </c>
      <c r="N68" s="6" t="s">
        <v>451</v>
      </c>
      <c r="O68" s="6" t="s">
        <v>15</v>
      </c>
      <c r="P68" s="16">
        <v>43070</v>
      </c>
      <c r="Q68" s="16">
        <v>43217</v>
      </c>
      <c r="R68" s="6">
        <v>30</v>
      </c>
      <c r="S68" s="80" t="s">
        <v>455</v>
      </c>
      <c r="T68" s="6">
        <v>50</v>
      </c>
      <c r="U68" s="6">
        <v>6</v>
      </c>
      <c r="V68" s="6">
        <v>0</v>
      </c>
      <c r="W68" s="6">
        <v>10</v>
      </c>
      <c r="X68" s="6">
        <v>20</v>
      </c>
      <c r="Y68" s="6">
        <v>20</v>
      </c>
      <c r="Z68" s="8"/>
    </row>
    <row r="69" spans="1:26" s="10" customFormat="1" ht="17.25" customHeight="1">
      <c r="A69" s="4">
        <v>18</v>
      </c>
      <c r="B69" s="24"/>
      <c r="C69" s="12" t="s">
        <v>38</v>
      </c>
      <c r="D69" s="12" t="s">
        <v>177</v>
      </c>
      <c r="E69" s="24" t="s">
        <v>87</v>
      </c>
      <c r="F69" s="24" t="s">
        <v>107</v>
      </c>
      <c r="G69" s="13" t="s">
        <v>178</v>
      </c>
      <c r="H69" s="6" t="s">
        <v>363</v>
      </c>
      <c r="I69" s="79" t="s">
        <v>452</v>
      </c>
      <c r="J69" s="6" t="s">
        <v>453</v>
      </c>
      <c r="K69" s="6" t="s">
        <v>14</v>
      </c>
      <c r="L69" s="81" t="s">
        <v>485</v>
      </c>
      <c r="M69" s="16" t="s">
        <v>454</v>
      </c>
      <c r="N69" s="6" t="s">
        <v>432</v>
      </c>
      <c r="O69" s="6" t="s">
        <v>15</v>
      </c>
      <c r="P69" s="16">
        <v>43024</v>
      </c>
      <c r="Q69" s="16">
        <v>43133</v>
      </c>
      <c r="R69" s="6">
        <v>15.6</v>
      </c>
      <c r="S69" s="80" t="s">
        <v>455</v>
      </c>
      <c r="T69" s="6">
        <v>100</v>
      </c>
      <c r="U69" s="6">
        <v>10</v>
      </c>
      <c r="V69" s="6">
        <v>0</v>
      </c>
      <c r="W69" s="6">
        <v>20</v>
      </c>
      <c r="X69" s="6">
        <v>40</v>
      </c>
      <c r="Y69" s="6">
        <v>40</v>
      </c>
      <c r="Z69" s="8"/>
    </row>
    <row r="70" spans="1:26" s="10" customFormat="1" ht="17.25" customHeight="1">
      <c r="A70" s="4"/>
      <c r="B70" s="24"/>
      <c r="C70" s="12" t="s">
        <v>527</v>
      </c>
      <c r="D70" s="12" t="s">
        <v>50</v>
      </c>
      <c r="E70" s="24" t="s">
        <v>182</v>
      </c>
      <c r="F70" s="24" t="s">
        <v>183</v>
      </c>
      <c r="G70" s="13"/>
      <c r="H70" s="6" t="s">
        <v>523</v>
      </c>
      <c r="I70" s="79" t="s">
        <v>497</v>
      </c>
      <c r="J70" s="6" t="s">
        <v>573</v>
      </c>
      <c r="K70" s="6"/>
      <c r="L70" s="81"/>
      <c r="M70" s="16" t="s">
        <v>574</v>
      </c>
      <c r="N70" s="6" t="s">
        <v>515</v>
      </c>
      <c r="O70" s="6"/>
      <c r="P70" s="16">
        <v>43066</v>
      </c>
      <c r="Q70" s="16">
        <v>43172</v>
      </c>
      <c r="R70" s="6"/>
      <c r="S70" s="80" t="s">
        <v>575</v>
      </c>
      <c r="T70" s="6"/>
      <c r="U70" s="6"/>
      <c r="V70" s="6"/>
      <c r="W70" s="6"/>
      <c r="X70" s="6"/>
      <c r="Y70" s="6"/>
      <c r="Z70" s="8"/>
    </row>
    <row r="71" spans="1:26" s="10" customFormat="1" ht="17.25" customHeight="1">
      <c r="A71" s="4"/>
      <c r="B71" s="24"/>
      <c r="C71" s="12" t="s">
        <v>528</v>
      </c>
      <c r="D71" s="12" t="s">
        <v>50</v>
      </c>
      <c r="E71" s="24" t="s">
        <v>182</v>
      </c>
      <c r="F71" s="24" t="s">
        <v>532</v>
      </c>
      <c r="G71" s="13"/>
      <c r="H71" s="6" t="s">
        <v>523</v>
      </c>
      <c r="I71" s="79" t="s">
        <v>498</v>
      </c>
      <c r="J71" s="6" t="s">
        <v>576</v>
      </c>
      <c r="K71" s="6"/>
      <c r="L71" s="81"/>
      <c r="M71" s="16" t="s">
        <v>574</v>
      </c>
      <c r="N71" s="6" t="s">
        <v>577</v>
      </c>
      <c r="O71" s="6"/>
      <c r="P71" s="16">
        <v>43070</v>
      </c>
      <c r="Q71" s="16">
        <v>43207</v>
      </c>
      <c r="R71" s="6"/>
      <c r="S71" s="80" t="s">
        <v>575</v>
      </c>
      <c r="T71" s="6"/>
      <c r="U71" s="6"/>
      <c r="V71" s="6"/>
      <c r="W71" s="6"/>
      <c r="X71" s="6"/>
      <c r="Y71" s="6"/>
      <c r="Z71" s="8"/>
    </row>
    <row r="72" spans="1:26" s="10" customFormat="1" ht="17.25" customHeight="1">
      <c r="A72" s="4"/>
      <c r="B72" s="24"/>
      <c r="C72" s="12" t="s">
        <v>527</v>
      </c>
      <c r="D72" s="12" t="s">
        <v>50</v>
      </c>
      <c r="E72" s="24" t="s">
        <v>182</v>
      </c>
      <c r="F72" s="24" t="s">
        <v>533</v>
      </c>
      <c r="G72" s="13"/>
      <c r="H72" s="6" t="s">
        <v>523</v>
      </c>
      <c r="I72" s="79" t="s">
        <v>499</v>
      </c>
      <c r="J72" s="6" t="s">
        <v>573</v>
      </c>
      <c r="K72" s="6"/>
      <c r="L72" s="81"/>
      <c r="M72" s="16" t="s">
        <v>578</v>
      </c>
      <c r="N72" s="6" t="s">
        <v>515</v>
      </c>
      <c r="O72" s="6"/>
      <c r="P72" s="16">
        <v>43169</v>
      </c>
      <c r="Q72" s="16">
        <v>43220</v>
      </c>
      <c r="R72" s="6"/>
      <c r="S72" s="80" t="s">
        <v>579</v>
      </c>
      <c r="T72" s="6"/>
      <c r="U72" s="6"/>
      <c r="V72" s="6"/>
      <c r="W72" s="6"/>
      <c r="X72" s="6"/>
      <c r="Y72" s="6"/>
      <c r="Z72" s="8"/>
    </row>
    <row r="73" spans="1:26" s="10" customFormat="1" ht="17.25" customHeight="1">
      <c r="A73" s="4"/>
      <c r="B73" s="24"/>
      <c r="C73" s="12" t="s">
        <v>528</v>
      </c>
      <c r="D73" s="12" t="s">
        <v>50</v>
      </c>
      <c r="E73" s="24" t="s">
        <v>182</v>
      </c>
      <c r="F73" s="24" t="s">
        <v>534</v>
      </c>
      <c r="G73" s="13"/>
      <c r="H73" s="6" t="s">
        <v>523</v>
      </c>
      <c r="I73" s="79" t="s">
        <v>500</v>
      </c>
      <c r="J73" s="6"/>
      <c r="K73" s="6"/>
      <c r="L73" s="81"/>
      <c r="M73" s="16" t="s">
        <v>574</v>
      </c>
      <c r="N73" s="6" t="s">
        <v>515</v>
      </c>
      <c r="O73" s="6"/>
      <c r="P73" s="16">
        <v>43169</v>
      </c>
      <c r="Q73" s="16">
        <v>43220</v>
      </c>
      <c r="R73" s="6"/>
      <c r="S73" s="80" t="s">
        <v>579</v>
      </c>
      <c r="T73" s="6"/>
      <c r="U73" s="6"/>
      <c r="V73" s="6"/>
      <c r="W73" s="6"/>
      <c r="X73" s="6"/>
      <c r="Y73" s="6"/>
      <c r="Z73" s="8"/>
    </row>
    <row r="74" spans="1:26" s="10" customFormat="1" ht="17.25" customHeight="1">
      <c r="A74" s="4"/>
      <c r="B74" s="24"/>
      <c r="C74" s="12" t="s">
        <v>528</v>
      </c>
      <c r="D74" s="12" t="s">
        <v>50</v>
      </c>
      <c r="E74" s="24" t="s">
        <v>182</v>
      </c>
      <c r="F74" s="24" t="s">
        <v>535</v>
      </c>
      <c r="G74" s="13"/>
      <c r="H74" s="6" t="s">
        <v>523</v>
      </c>
      <c r="I74" s="79" t="s">
        <v>580</v>
      </c>
      <c r="J74" s="6"/>
      <c r="K74" s="6"/>
      <c r="L74" s="81"/>
      <c r="M74" s="16" t="s">
        <v>574</v>
      </c>
      <c r="N74" s="6" t="s">
        <v>515</v>
      </c>
      <c r="O74" s="6"/>
      <c r="P74" s="16">
        <v>43169</v>
      </c>
      <c r="Q74" s="16">
        <v>43220</v>
      </c>
      <c r="R74" s="6"/>
      <c r="S74" s="80" t="s">
        <v>579</v>
      </c>
      <c r="T74" s="6"/>
      <c r="U74" s="6"/>
      <c r="V74" s="6"/>
      <c r="W74" s="6"/>
      <c r="X74" s="6"/>
      <c r="Y74" s="6"/>
      <c r="Z74" s="8"/>
    </row>
    <row r="75" spans="1:26" s="10" customFormat="1" ht="17.25" customHeight="1">
      <c r="A75" s="4"/>
      <c r="B75" s="24"/>
      <c r="C75" s="12" t="s">
        <v>528</v>
      </c>
      <c r="D75" s="12" t="s">
        <v>50</v>
      </c>
      <c r="E75" s="24" t="s">
        <v>182</v>
      </c>
      <c r="F75" s="24" t="s">
        <v>536</v>
      </c>
      <c r="G75" s="13"/>
      <c r="H75" s="6" t="s">
        <v>523</v>
      </c>
      <c r="I75" s="79" t="s">
        <v>581</v>
      </c>
      <c r="J75" s="6"/>
      <c r="K75" s="6"/>
      <c r="L75" s="81"/>
      <c r="M75" s="16" t="s">
        <v>574</v>
      </c>
      <c r="N75" s="6" t="s">
        <v>515</v>
      </c>
      <c r="O75" s="6"/>
      <c r="P75" s="16">
        <v>43169</v>
      </c>
      <c r="Q75" s="16">
        <v>43220</v>
      </c>
      <c r="R75" s="6"/>
      <c r="S75" s="80" t="s">
        <v>579</v>
      </c>
      <c r="T75" s="6"/>
      <c r="U75" s="6"/>
      <c r="V75" s="6"/>
      <c r="W75" s="6"/>
      <c r="X75" s="6"/>
      <c r="Y75" s="6"/>
      <c r="Z75" s="8"/>
    </row>
    <row r="76" spans="1:26" s="10" customFormat="1" ht="17.25" customHeight="1">
      <c r="A76" s="4"/>
      <c r="B76" s="24"/>
      <c r="C76" s="12" t="s">
        <v>528</v>
      </c>
      <c r="D76" s="12" t="s">
        <v>50</v>
      </c>
      <c r="E76" s="24" t="s">
        <v>182</v>
      </c>
      <c r="F76" s="24" t="s">
        <v>537</v>
      </c>
      <c r="G76" s="13"/>
      <c r="H76" s="6" t="s">
        <v>523</v>
      </c>
      <c r="I76" s="79" t="s">
        <v>501</v>
      </c>
      <c r="J76" s="6" t="s">
        <v>573</v>
      </c>
      <c r="K76" s="6"/>
      <c r="L76" s="81"/>
      <c r="M76" s="16" t="s">
        <v>574</v>
      </c>
      <c r="N76" s="6" t="s">
        <v>577</v>
      </c>
      <c r="O76" s="6"/>
      <c r="P76" s="16">
        <v>43220</v>
      </c>
      <c r="Q76" s="16">
        <v>43281</v>
      </c>
      <c r="R76" s="6"/>
      <c r="S76" s="80" t="s">
        <v>579</v>
      </c>
      <c r="T76" s="6"/>
      <c r="U76" s="6"/>
      <c r="V76" s="6"/>
      <c r="W76" s="6"/>
      <c r="X76" s="6"/>
      <c r="Y76" s="6"/>
      <c r="Z76" s="8"/>
    </row>
    <row r="77" spans="1:26" s="10" customFormat="1" ht="17.25" customHeight="1">
      <c r="A77" s="4"/>
      <c r="B77" s="24"/>
      <c r="C77" s="12" t="s">
        <v>528</v>
      </c>
      <c r="D77" s="12" t="s">
        <v>50</v>
      </c>
      <c r="E77" s="24" t="s">
        <v>182</v>
      </c>
      <c r="F77" s="24" t="s">
        <v>538</v>
      </c>
      <c r="G77" s="13"/>
      <c r="H77" s="6" t="s">
        <v>523</v>
      </c>
      <c r="I77" s="79" t="s">
        <v>502</v>
      </c>
      <c r="J77" s="6" t="s">
        <v>576</v>
      </c>
      <c r="K77" s="6"/>
      <c r="L77" s="81"/>
      <c r="M77" s="16" t="s">
        <v>574</v>
      </c>
      <c r="N77" s="6" t="s">
        <v>577</v>
      </c>
      <c r="O77" s="6"/>
      <c r="P77" s="16">
        <v>43281</v>
      </c>
      <c r="Q77" s="16">
        <v>43373</v>
      </c>
      <c r="R77" s="6"/>
      <c r="S77" s="80" t="s">
        <v>579</v>
      </c>
      <c r="T77" s="6"/>
      <c r="U77" s="6"/>
      <c r="V77" s="6"/>
      <c r="W77" s="6"/>
      <c r="X77" s="6"/>
      <c r="Y77" s="6"/>
      <c r="Z77" s="8"/>
    </row>
    <row r="78" spans="1:26" s="10" customFormat="1" ht="17.25" customHeight="1">
      <c r="A78" s="4"/>
      <c r="B78" s="24"/>
      <c r="C78" s="12" t="s">
        <v>528</v>
      </c>
      <c r="D78" s="12" t="s">
        <v>50</v>
      </c>
      <c r="E78" s="24" t="s">
        <v>182</v>
      </c>
      <c r="F78" s="24" t="s">
        <v>539</v>
      </c>
      <c r="G78" s="13"/>
      <c r="H78" s="6" t="s">
        <v>523</v>
      </c>
      <c r="I78" s="79" t="s">
        <v>503</v>
      </c>
      <c r="J78" s="6"/>
      <c r="K78" s="6"/>
      <c r="L78" s="81"/>
      <c r="M78" s="16" t="s">
        <v>578</v>
      </c>
      <c r="N78" s="6" t="s">
        <v>515</v>
      </c>
      <c r="O78" s="6"/>
      <c r="P78" s="16">
        <v>43311</v>
      </c>
      <c r="Q78" s="16">
        <v>43373</v>
      </c>
      <c r="R78" s="6"/>
      <c r="S78" s="80" t="s">
        <v>579</v>
      </c>
      <c r="T78" s="6"/>
      <c r="U78" s="6"/>
      <c r="V78" s="6"/>
      <c r="W78" s="6"/>
      <c r="X78" s="6"/>
      <c r="Y78" s="6"/>
      <c r="Z78" s="8"/>
    </row>
    <row r="79" spans="1:26" s="10" customFormat="1" ht="17.25" customHeight="1">
      <c r="A79" s="4"/>
      <c r="B79" s="24"/>
      <c r="C79" s="12" t="s">
        <v>528</v>
      </c>
      <c r="D79" s="12" t="s">
        <v>50</v>
      </c>
      <c r="E79" s="24" t="s">
        <v>182</v>
      </c>
      <c r="F79" s="24" t="s">
        <v>540</v>
      </c>
      <c r="G79" s="13"/>
      <c r="H79" s="6" t="s">
        <v>523</v>
      </c>
      <c r="I79" s="79" t="s">
        <v>582</v>
      </c>
      <c r="J79" s="6" t="s">
        <v>576</v>
      </c>
      <c r="K79" s="6"/>
      <c r="L79" s="81"/>
      <c r="M79" s="16" t="s">
        <v>583</v>
      </c>
      <c r="N79" s="6" t="s">
        <v>516</v>
      </c>
      <c r="O79" s="6"/>
      <c r="P79" s="16">
        <v>43059</v>
      </c>
      <c r="Q79" s="16">
        <v>43179</v>
      </c>
      <c r="R79" s="6"/>
      <c r="S79" s="80" t="s">
        <v>575</v>
      </c>
      <c r="T79" s="6"/>
      <c r="U79" s="6"/>
      <c r="V79" s="6"/>
      <c r="W79" s="6"/>
      <c r="X79" s="6"/>
      <c r="Y79" s="6"/>
      <c r="Z79" s="8"/>
    </row>
    <row r="80" spans="1:26" s="10" customFormat="1" ht="17.25" customHeight="1">
      <c r="A80" s="4"/>
      <c r="B80" s="24"/>
      <c r="C80" s="12" t="s">
        <v>528</v>
      </c>
      <c r="D80" s="12" t="s">
        <v>50</v>
      </c>
      <c r="E80" s="24" t="s">
        <v>182</v>
      </c>
      <c r="F80" s="24" t="s">
        <v>541</v>
      </c>
      <c r="G80" s="13"/>
      <c r="H80" s="6" t="s">
        <v>523</v>
      </c>
      <c r="I80" s="79" t="s">
        <v>584</v>
      </c>
      <c r="J80" s="6"/>
      <c r="K80" s="6"/>
      <c r="L80" s="81"/>
      <c r="M80" s="16" t="s">
        <v>583</v>
      </c>
      <c r="N80" s="6" t="s">
        <v>516</v>
      </c>
      <c r="O80" s="6"/>
      <c r="P80" s="16">
        <v>43169</v>
      </c>
      <c r="Q80" s="16">
        <v>43220</v>
      </c>
      <c r="R80" s="6"/>
      <c r="S80" s="80" t="s">
        <v>579</v>
      </c>
      <c r="T80" s="6"/>
      <c r="U80" s="6"/>
      <c r="V80" s="6"/>
      <c r="W80" s="6"/>
      <c r="X80" s="6"/>
      <c r="Y80" s="6"/>
      <c r="Z80" s="8"/>
    </row>
    <row r="81" spans="1:26" s="10" customFormat="1" ht="17.25" customHeight="1">
      <c r="A81" s="4"/>
      <c r="B81" s="24"/>
      <c r="C81" s="12" t="s">
        <v>528</v>
      </c>
      <c r="D81" s="12" t="s">
        <v>50</v>
      </c>
      <c r="E81" s="24" t="s">
        <v>182</v>
      </c>
      <c r="F81" s="24" t="s">
        <v>542</v>
      </c>
      <c r="G81" s="13"/>
      <c r="H81" s="6" t="s">
        <v>523</v>
      </c>
      <c r="I81" s="79" t="s">
        <v>504</v>
      </c>
      <c r="J81" s="6" t="s">
        <v>573</v>
      </c>
      <c r="K81" s="6"/>
      <c r="L81" s="81"/>
      <c r="M81" s="16" t="s">
        <v>585</v>
      </c>
      <c r="N81" s="6" t="s">
        <v>577</v>
      </c>
      <c r="O81" s="6"/>
      <c r="P81" s="16">
        <v>43169</v>
      </c>
      <c r="Q81" s="16">
        <v>43250</v>
      </c>
      <c r="R81" s="6"/>
      <c r="S81" s="80" t="s">
        <v>579</v>
      </c>
      <c r="T81" s="6"/>
      <c r="U81" s="6"/>
      <c r="V81" s="6"/>
      <c r="W81" s="6"/>
      <c r="X81" s="6"/>
      <c r="Y81" s="6"/>
      <c r="Z81" s="8"/>
    </row>
    <row r="82" spans="1:26" s="10" customFormat="1" ht="17.25" customHeight="1">
      <c r="A82" s="4"/>
      <c r="B82" s="24"/>
      <c r="C82" s="12" t="s">
        <v>528</v>
      </c>
      <c r="D82" s="12" t="s">
        <v>50</v>
      </c>
      <c r="E82" s="24" t="s">
        <v>182</v>
      </c>
      <c r="F82" s="24" t="s">
        <v>543</v>
      </c>
      <c r="G82" s="13"/>
      <c r="H82" s="6" t="s">
        <v>523</v>
      </c>
      <c r="I82" s="79" t="s">
        <v>505</v>
      </c>
      <c r="J82" s="6" t="s">
        <v>576</v>
      </c>
      <c r="K82" s="6"/>
      <c r="L82" s="81"/>
      <c r="M82" s="16" t="s">
        <v>583</v>
      </c>
      <c r="N82" s="6" t="s">
        <v>516</v>
      </c>
      <c r="O82" s="6"/>
      <c r="P82" s="16">
        <v>43179</v>
      </c>
      <c r="Q82" s="16">
        <v>43240</v>
      </c>
      <c r="R82" s="6"/>
      <c r="S82" s="80" t="s">
        <v>579</v>
      </c>
      <c r="T82" s="6"/>
      <c r="U82" s="6"/>
      <c r="V82" s="6"/>
      <c r="W82" s="6"/>
      <c r="X82" s="6"/>
      <c r="Y82" s="6"/>
      <c r="Z82" s="8"/>
    </row>
    <row r="83" spans="1:26" s="10" customFormat="1" ht="17.25" customHeight="1">
      <c r="A83" s="4"/>
      <c r="B83" s="24"/>
      <c r="C83" s="12" t="s">
        <v>528</v>
      </c>
      <c r="D83" s="12" t="s">
        <v>50</v>
      </c>
      <c r="E83" s="24" t="s">
        <v>182</v>
      </c>
      <c r="F83" s="24" t="s">
        <v>544</v>
      </c>
      <c r="G83" s="13"/>
      <c r="H83" s="6" t="s">
        <v>523</v>
      </c>
      <c r="I83" s="79" t="s">
        <v>506</v>
      </c>
      <c r="J83" s="6" t="s">
        <v>573</v>
      </c>
      <c r="K83" s="6"/>
      <c r="L83" s="81"/>
      <c r="M83" s="16" t="s">
        <v>585</v>
      </c>
      <c r="N83" s="6" t="s">
        <v>577</v>
      </c>
      <c r="O83" s="6"/>
      <c r="P83" s="16">
        <v>43250</v>
      </c>
      <c r="Q83" s="16">
        <v>43311</v>
      </c>
      <c r="R83" s="6"/>
      <c r="S83" s="80" t="s">
        <v>579</v>
      </c>
      <c r="T83" s="6"/>
      <c r="U83" s="6"/>
      <c r="V83" s="6"/>
      <c r="W83" s="6"/>
      <c r="X83" s="6"/>
      <c r="Y83" s="6"/>
      <c r="Z83" s="8"/>
    </row>
    <row r="84" spans="1:26" s="10" customFormat="1" ht="17.25" customHeight="1">
      <c r="A84" s="4"/>
      <c r="B84" s="24"/>
      <c r="C84" s="12" t="s">
        <v>528</v>
      </c>
      <c r="D84" s="12" t="s">
        <v>50</v>
      </c>
      <c r="E84" s="24" t="s">
        <v>182</v>
      </c>
      <c r="F84" s="24" t="s">
        <v>545</v>
      </c>
      <c r="G84" s="13"/>
      <c r="H84" s="6" t="s">
        <v>523</v>
      </c>
      <c r="I84" s="79" t="s">
        <v>586</v>
      </c>
      <c r="J84" s="6"/>
      <c r="K84" s="6"/>
      <c r="L84" s="81"/>
      <c r="M84" s="16" t="s">
        <v>585</v>
      </c>
      <c r="N84" s="6" t="s">
        <v>577</v>
      </c>
      <c r="O84" s="6"/>
      <c r="P84" s="16">
        <v>43281</v>
      </c>
      <c r="Q84" s="16">
        <v>43373</v>
      </c>
      <c r="R84" s="6"/>
      <c r="S84" s="80" t="s">
        <v>579</v>
      </c>
      <c r="T84" s="6"/>
      <c r="U84" s="6"/>
      <c r="V84" s="6"/>
      <c r="W84" s="6"/>
      <c r="X84" s="6"/>
      <c r="Y84" s="6"/>
      <c r="Z84" s="8"/>
    </row>
    <row r="85" spans="1:26" s="10" customFormat="1" ht="17.25" customHeight="1">
      <c r="A85" s="4"/>
      <c r="B85" s="24"/>
      <c r="C85" s="12" t="s">
        <v>529</v>
      </c>
      <c r="D85" s="12" t="s">
        <v>50</v>
      </c>
      <c r="E85" s="24" t="s">
        <v>182</v>
      </c>
      <c r="F85" s="24" t="s">
        <v>546</v>
      </c>
      <c r="G85" s="13"/>
      <c r="H85" s="6" t="s">
        <v>524</v>
      </c>
      <c r="I85" s="79" t="s">
        <v>587</v>
      </c>
      <c r="J85" s="6"/>
      <c r="K85" s="6"/>
      <c r="L85" s="81"/>
      <c r="M85" s="16" t="s">
        <v>588</v>
      </c>
      <c r="N85" s="6" t="s">
        <v>589</v>
      </c>
      <c r="O85" s="6"/>
      <c r="P85" s="16">
        <v>43138</v>
      </c>
      <c r="Q85" s="16">
        <v>43220</v>
      </c>
      <c r="R85" s="6"/>
      <c r="S85" s="80" t="s">
        <v>579</v>
      </c>
      <c r="T85" s="6"/>
      <c r="U85" s="6"/>
      <c r="V85" s="6"/>
      <c r="W85" s="6"/>
      <c r="X85" s="6"/>
      <c r="Y85" s="6"/>
      <c r="Z85" s="8"/>
    </row>
    <row r="86" spans="1:26" s="10" customFormat="1" ht="17.25" customHeight="1">
      <c r="A86" s="4"/>
      <c r="B86" s="24"/>
      <c r="C86" s="12" t="s">
        <v>527</v>
      </c>
      <c r="D86" s="12" t="s">
        <v>50</v>
      </c>
      <c r="E86" s="24" t="s">
        <v>182</v>
      </c>
      <c r="F86" s="24" t="s">
        <v>547</v>
      </c>
      <c r="G86" s="13"/>
      <c r="H86" s="6" t="s">
        <v>524</v>
      </c>
      <c r="I86" s="79" t="s">
        <v>507</v>
      </c>
      <c r="J86" s="6" t="s">
        <v>573</v>
      </c>
      <c r="K86" s="6"/>
      <c r="L86" s="81"/>
      <c r="M86" s="16" t="s">
        <v>588</v>
      </c>
      <c r="N86" s="6" t="s">
        <v>589</v>
      </c>
      <c r="O86" s="6"/>
      <c r="P86" s="16">
        <v>43220</v>
      </c>
      <c r="Q86" s="16">
        <v>43281</v>
      </c>
      <c r="R86" s="6"/>
      <c r="S86" s="80" t="s">
        <v>579</v>
      </c>
      <c r="T86" s="6"/>
      <c r="U86" s="6"/>
      <c r="V86" s="6"/>
      <c r="W86" s="6"/>
      <c r="X86" s="6"/>
      <c r="Y86" s="6"/>
      <c r="Z86" s="8"/>
    </row>
    <row r="87" spans="1:26" s="10" customFormat="1" ht="17.25" customHeight="1">
      <c r="A87" s="4"/>
      <c r="B87" s="24"/>
      <c r="C87" s="12" t="s">
        <v>529</v>
      </c>
      <c r="D87" s="12" t="s">
        <v>50</v>
      </c>
      <c r="E87" s="24" t="s">
        <v>182</v>
      </c>
      <c r="F87" s="24" t="s">
        <v>548</v>
      </c>
      <c r="G87" s="13"/>
      <c r="H87" s="6" t="s">
        <v>525</v>
      </c>
      <c r="I87" s="79" t="s">
        <v>508</v>
      </c>
      <c r="J87" s="6"/>
      <c r="K87" s="6"/>
      <c r="L87" s="81"/>
      <c r="M87" s="16" t="s">
        <v>588</v>
      </c>
      <c r="N87" s="6" t="s">
        <v>590</v>
      </c>
      <c r="O87" s="6"/>
      <c r="P87" s="16">
        <v>43138</v>
      </c>
      <c r="Q87" s="16">
        <v>43178</v>
      </c>
      <c r="R87" s="6"/>
      <c r="S87" s="80" t="s">
        <v>579</v>
      </c>
      <c r="T87" s="6"/>
      <c r="U87" s="6"/>
      <c r="V87" s="6"/>
      <c r="W87" s="6"/>
      <c r="X87" s="6"/>
      <c r="Y87" s="6"/>
      <c r="Z87" s="8"/>
    </row>
    <row r="88" spans="1:26" s="10" customFormat="1" ht="17.25" customHeight="1">
      <c r="A88" s="4"/>
      <c r="B88" s="24"/>
      <c r="C88" s="12" t="s">
        <v>529</v>
      </c>
      <c r="D88" s="12" t="s">
        <v>50</v>
      </c>
      <c r="E88" s="24" t="s">
        <v>182</v>
      </c>
      <c r="F88" s="24" t="s">
        <v>549</v>
      </c>
      <c r="G88" s="13"/>
      <c r="H88" s="6" t="s">
        <v>525</v>
      </c>
      <c r="I88" s="79" t="s">
        <v>509</v>
      </c>
      <c r="J88" s="6"/>
      <c r="K88" s="6"/>
      <c r="L88" s="81"/>
      <c r="M88" s="16" t="s">
        <v>591</v>
      </c>
      <c r="N88" s="6" t="s">
        <v>517</v>
      </c>
      <c r="O88" s="6"/>
      <c r="P88" s="16">
        <v>43174</v>
      </c>
      <c r="Q88" s="16">
        <v>43220</v>
      </c>
      <c r="R88" s="6"/>
      <c r="S88" s="80" t="s">
        <v>579</v>
      </c>
      <c r="T88" s="6"/>
      <c r="U88" s="6"/>
      <c r="V88" s="6"/>
      <c r="W88" s="6"/>
      <c r="X88" s="6"/>
      <c r="Y88" s="6"/>
      <c r="Z88" s="8"/>
    </row>
    <row r="89" spans="1:26" s="10" customFormat="1" ht="17.25" customHeight="1">
      <c r="A89" s="4"/>
      <c r="B89" s="24"/>
      <c r="C89" s="12" t="s">
        <v>529</v>
      </c>
      <c r="D89" s="12" t="s">
        <v>50</v>
      </c>
      <c r="E89" s="24" t="s">
        <v>182</v>
      </c>
      <c r="F89" s="24" t="s">
        <v>550</v>
      </c>
      <c r="G89" s="13"/>
      <c r="H89" s="6" t="s">
        <v>525</v>
      </c>
      <c r="I89" s="79" t="s">
        <v>510</v>
      </c>
      <c r="J89" s="6"/>
      <c r="K89" s="6"/>
      <c r="L89" s="81"/>
      <c r="M89" s="16" t="s">
        <v>588</v>
      </c>
      <c r="N89" s="6" t="s">
        <v>590</v>
      </c>
      <c r="O89" s="6"/>
      <c r="P89" s="16">
        <v>43189</v>
      </c>
      <c r="Q89" s="16">
        <v>43230</v>
      </c>
      <c r="R89" s="6"/>
      <c r="S89" s="80" t="s">
        <v>579</v>
      </c>
      <c r="T89" s="6"/>
      <c r="U89" s="6"/>
      <c r="V89" s="6"/>
      <c r="W89" s="6"/>
      <c r="X89" s="6"/>
      <c r="Y89" s="6"/>
      <c r="Z89" s="8"/>
    </row>
    <row r="90" spans="1:26" s="10" customFormat="1" ht="17.25" customHeight="1">
      <c r="A90" s="4"/>
      <c r="B90" s="24"/>
      <c r="C90" s="12" t="s">
        <v>528</v>
      </c>
      <c r="D90" s="12" t="s">
        <v>50</v>
      </c>
      <c r="E90" s="24" t="s">
        <v>182</v>
      </c>
      <c r="F90" s="24" t="s">
        <v>551</v>
      </c>
      <c r="G90" s="13"/>
      <c r="H90" s="6" t="s">
        <v>525</v>
      </c>
      <c r="I90" s="79" t="s">
        <v>511</v>
      </c>
      <c r="J90" s="6"/>
      <c r="K90" s="6"/>
      <c r="L90" s="81"/>
      <c r="M90" s="16" t="s">
        <v>591</v>
      </c>
      <c r="N90" s="6" t="s">
        <v>517</v>
      </c>
      <c r="O90" s="6"/>
      <c r="P90" s="16">
        <v>43250</v>
      </c>
      <c r="Q90" s="16">
        <v>43358</v>
      </c>
      <c r="R90" s="6"/>
      <c r="S90" s="80" t="s">
        <v>579</v>
      </c>
      <c r="T90" s="6"/>
      <c r="U90" s="6"/>
      <c r="V90" s="6"/>
      <c r="W90" s="6"/>
      <c r="X90" s="6"/>
      <c r="Y90" s="6"/>
      <c r="Z90" s="8"/>
    </row>
    <row r="91" spans="1:26" s="10" customFormat="1" ht="17.25" customHeight="1">
      <c r="A91" s="4"/>
      <c r="B91" s="24"/>
      <c r="C91" s="12" t="s">
        <v>527</v>
      </c>
      <c r="D91" s="12" t="s">
        <v>50</v>
      </c>
      <c r="E91" s="24" t="s">
        <v>182</v>
      </c>
      <c r="F91" s="24" t="s">
        <v>552</v>
      </c>
      <c r="G91" s="13"/>
      <c r="H91" s="6" t="s">
        <v>525</v>
      </c>
      <c r="I91" s="79" t="s">
        <v>512</v>
      </c>
      <c r="J91" s="6" t="s">
        <v>573</v>
      </c>
      <c r="K91" s="6"/>
      <c r="L91" s="81"/>
      <c r="M91" s="16" t="s">
        <v>588</v>
      </c>
      <c r="N91" s="6" t="s">
        <v>590</v>
      </c>
      <c r="O91" s="6"/>
      <c r="P91" s="16">
        <v>43230</v>
      </c>
      <c r="Q91" s="16">
        <v>43342</v>
      </c>
      <c r="R91" s="6"/>
      <c r="S91" s="80" t="s">
        <v>579</v>
      </c>
      <c r="T91" s="6"/>
      <c r="U91" s="6"/>
      <c r="V91" s="6"/>
      <c r="W91" s="6"/>
      <c r="X91" s="6"/>
      <c r="Y91" s="6"/>
      <c r="Z91" s="8"/>
    </row>
    <row r="92" spans="1:26" s="10" customFormat="1" ht="17.25" customHeight="1">
      <c r="A92" s="4"/>
      <c r="B92" s="24"/>
      <c r="C92" s="12" t="s">
        <v>527</v>
      </c>
      <c r="D92" s="12" t="s">
        <v>50</v>
      </c>
      <c r="E92" s="24" t="s">
        <v>182</v>
      </c>
      <c r="F92" s="24" t="s">
        <v>553</v>
      </c>
      <c r="G92" s="13"/>
      <c r="H92" s="6" t="s">
        <v>525</v>
      </c>
      <c r="I92" s="79" t="s">
        <v>513</v>
      </c>
      <c r="J92" s="6" t="s">
        <v>573</v>
      </c>
      <c r="K92" s="6"/>
      <c r="L92" s="81"/>
      <c r="M92" s="16" t="s">
        <v>588</v>
      </c>
      <c r="N92" s="6" t="s">
        <v>517</v>
      </c>
      <c r="O92" s="6"/>
      <c r="P92" s="16">
        <v>43373</v>
      </c>
      <c r="Q92" s="16">
        <v>43464</v>
      </c>
      <c r="R92" s="6"/>
      <c r="S92" s="80" t="s">
        <v>579</v>
      </c>
      <c r="T92" s="6"/>
      <c r="U92" s="6"/>
      <c r="V92" s="6"/>
      <c r="W92" s="6"/>
      <c r="X92" s="6"/>
      <c r="Y92" s="6"/>
      <c r="Z92" s="8"/>
    </row>
    <row r="93" spans="1:26" s="10" customFormat="1" ht="17.25" customHeight="1">
      <c r="A93" s="4"/>
      <c r="B93" s="24"/>
      <c r="C93" s="12" t="s">
        <v>527</v>
      </c>
      <c r="D93" s="12" t="s">
        <v>50</v>
      </c>
      <c r="E93" s="24" t="s">
        <v>182</v>
      </c>
      <c r="F93" s="24" t="s">
        <v>554</v>
      </c>
      <c r="G93" s="13"/>
      <c r="H93" s="6" t="s">
        <v>525</v>
      </c>
      <c r="I93" s="79" t="s">
        <v>514</v>
      </c>
      <c r="J93" s="6" t="s">
        <v>573</v>
      </c>
      <c r="K93" s="6"/>
      <c r="L93" s="81"/>
      <c r="M93" s="16" t="s">
        <v>591</v>
      </c>
      <c r="N93" s="6" t="s">
        <v>590</v>
      </c>
      <c r="O93" s="6"/>
      <c r="P93" s="16">
        <v>43353</v>
      </c>
      <c r="Q93" s="16">
        <v>43454</v>
      </c>
      <c r="R93" s="6"/>
      <c r="S93" s="80" t="s">
        <v>579</v>
      </c>
      <c r="T93" s="6"/>
      <c r="U93" s="6"/>
      <c r="V93" s="6"/>
      <c r="W93" s="6"/>
      <c r="X93" s="6"/>
      <c r="Y93" s="6"/>
      <c r="Z93" s="8"/>
    </row>
    <row r="94" spans="1:26" s="10" customFormat="1" ht="17.25" customHeight="1">
      <c r="A94" s="4"/>
      <c r="B94" s="24"/>
      <c r="C94" s="12" t="s">
        <v>528</v>
      </c>
      <c r="D94" s="12" t="s">
        <v>50</v>
      </c>
      <c r="E94" s="24" t="s">
        <v>182</v>
      </c>
      <c r="F94" s="24" t="s">
        <v>555</v>
      </c>
      <c r="G94" s="13"/>
      <c r="H94" s="6" t="s">
        <v>525</v>
      </c>
      <c r="I94" s="79" t="s">
        <v>592</v>
      </c>
      <c r="J94" s="6" t="s">
        <v>576</v>
      </c>
      <c r="K94" s="6"/>
      <c r="L94" s="81"/>
      <c r="M94" s="16" t="s">
        <v>593</v>
      </c>
      <c r="N94" s="6" t="s">
        <v>518</v>
      </c>
      <c r="O94" s="6"/>
      <c r="P94" s="16">
        <v>43028</v>
      </c>
      <c r="Q94" s="16">
        <v>43180</v>
      </c>
      <c r="R94" s="6"/>
      <c r="S94" s="80" t="s">
        <v>575</v>
      </c>
      <c r="T94" s="6"/>
      <c r="U94" s="6"/>
      <c r="V94" s="6"/>
      <c r="W94" s="6"/>
      <c r="X94" s="6"/>
      <c r="Y94" s="6"/>
      <c r="Z94" s="8"/>
    </row>
    <row r="95" spans="1:26" s="10" customFormat="1" ht="17.25" customHeight="1">
      <c r="A95" s="4"/>
      <c r="B95" s="24"/>
      <c r="C95" s="12" t="s">
        <v>528</v>
      </c>
      <c r="D95" s="12" t="s">
        <v>50</v>
      </c>
      <c r="E95" s="24" t="s">
        <v>182</v>
      </c>
      <c r="F95" s="24" t="s">
        <v>556</v>
      </c>
      <c r="G95" s="13"/>
      <c r="H95" s="6" t="s">
        <v>525</v>
      </c>
      <c r="I95" s="79" t="s">
        <v>594</v>
      </c>
      <c r="J95" s="6" t="s">
        <v>576</v>
      </c>
      <c r="K95" s="6"/>
      <c r="L95" s="81"/>
      <c r="M95" s="16" t="s">
        <v>595</v>
      </c>
      <c r="N95" s="6" t="s">
        <v>517</v>
      </c>
      <c r="O95" s="6"/>
      <c r="P95" s="16">
        <v>43185</v>
      </c>
      <c r="Q95" s="16">
        <v>43250</v>
      </c>
      <c r="R95" s="6"/>
      <c r="S95" s="80" t="s">
        <v>579</v>
      </c>
      <c r="T95" s="6"/>
      <c r="U95" s="6"/>
      <c r="V95" s="6"/>
      <c r="W95" s="6"/>
      <c r="X95" s="6"/>
      <c r="Y95" s="6"/>
      <c r="Z95" s="8"/>
    </row>
    <row r="96" spans="1:26" s="10" customFormat="1" ht="17.25" customHeight="1">
      <c r="A96" s="4"/>
      <c r="B96" s="24"/>
      <c r="C96" s="12" t="s">
        <v>528</v>
      </c>
      <c r="D96" s="12" t="s">
        <v>50</v>
      </c>
      <c r="E96" s="24" t="s">
        <v>182</v>
      </c>
      <c r="F96" s="24" t="s">
        <v>557</v>
      </c>
      <c r="G96" s="13"/>
      <c r="H96" s="6" t="s">
        <v>525</v>
      </c>
      <c r="I96" s="79" t="s">
        <v>596</v>
      </c>
      <c r="J96" s="6" t="s">
        <v>576</v>
      </c>
      <c r="K96" s="6"/>
      <c r="L96" s="81"/>
      <c r="M96" s="16" t="s">
        <v>597</v>
      </c>
      <c r="N96" s="6" t="s">
        <v>518</v>
      </c>
      <c r="O96" s="6"/>
      <c r="P96" s="16">
        <v>43189</v>
      </c>
      <c r="Q96" s="16">
        <v>43281</v>
      </c>
      <c r="R96" s="6"/>
      <c r="S96" s="80" t="s">
        <v>579</v>
      </c>
      <c r="T96" s="6"/>
      <c r="U96" s="6"/>
      <c r="V96" s="6"/>
      <c r="W96" s="6"/>
      <c r="X96" s="6"/>
      <c r="Y96" s="6"/>
      <c r="Z96" s="8"/>
    </row>
    <row r="97" spans="1:26" s="10" customFormat="1" ht="17.25" customHeight="1">
      <c r="A97" s="4"/>
      <c r="B97" s="24"/>
      <c r="C97" s="12" t="s">
        <v>528</v>
      </c>
      <c r="D97" s="12" t="s">
        <v>50</v>
      </c>
      <c r="E97" s="24" t="s">
        <v>182</v>
      </c>
      <c r="F97" s="24" t="s">
        <v>558</v>
      </c>
      <c r="G97" s="13"/>
      <c r="H97" s="6" t="s">
        <v>525</v>
      </c>
      <c r="I97" s="79" t="s">
        <v>598</v>
      </c>
      <c r="J97" s="6" t="s">
        <v>576</v>
      </c>
      <c r="K97" s="6"/>
      <c r="L97" s="81"/>
      <c r="M97" s="16" t="s">
        <v>595</v>
      </c>
      <c r="N97" s="6" t="s">
        <v>517</v>
      </c>
      <c r="O97" s="6"/>
      <c r="P97" s="16">
        <v>43256</v>
      </c>
      <c r="Q97" s="16">
        <v>43358</v>
      </c>
      <c r="R97" s="6"/>
      <c r="S97" s="80" t="s">
        <v>579</v>
      </c>
      <c r="T97" s="6"/>
      <c r="U97" s="6"/>
      <c r="V97" s="6"/>
      <c r="W97" s="6"/>
      <c r="X97" s="6"/>
      <c r="Y97" s="6"/>
      <c r="Z97" s="8"/>
    </row>
    <row r="98" spans="1:26" s="10" customFormat="1" ht="17.25" customHeight="1">
      <c r="A98" s="4"/>
      <c r="B98" s="24"/>
      <c r="C98" s="12" t="s">
        <v>528</v>
      </c>
      <c r="D98" s="12" t="s">
        <v>50</v>
      </c>
      <c r="E98" s="24" t="s">
        <v>182</v>
      </c>
      <c r="F98" s="24" t="s">
        <v>559</v>
      </c>
      <c r="G98" s="13"/>
      <c r="H98" s="6" t="s">
        <v>525</v>
      </c>
      <c r="I98" s="79" t="s">
        <v>599</v>
      </c>
      <c r="J98" s="6" t="s">
        <v>573</v>
      </c>
      <c r="K98" s="6"/>
      <c r="L98" s="81"/>
      <c r="M98" s="16" t="s">
        <v>595</v>
      </c>
      <c r="N98" s="6" t="s">
        <v>517</v>
      </c>
      <c r="O98" s="6"/>
      <c r="P98" s="16">
        <v>43291</v>
      </c>
      <c r="Q98" s="16">
        <v>43393</v>
      </c>
      <c r="R98" s="6"/>
      <c r="S98" s="80" t="s">
        <v>579</v>
      </c>
      <c r="T98" s="6"/>
      <c r="U98" s="6"/>
      <c r="V98" s="6"/>
      <c r="W98" s="6"/>
      <c r="X98" s="6"/>
      <c r="Y98" s="6"/>
      <c r="Z98" s="8"/>
    </row>
    <row r="99" spans="1:26" s="10" customFormat="1" ht="17.25" customHeight="1">
      <c r="A99" s="4"/>
      <c r="B99" s="24"/>
      <c r="C99" s="12" t="s">
        <v>529</v>
      </c>
      <c r="D99" s="12" t="s">
        <v>50</v>
      </c>
      <c r="E99" s="24" t="s">
        <v>182</v>
      </c>
      <c r="F99" s="24" t="s">
        <v>560</v>
      </c>
      <c r="G99" s="13"/>
      <c r="H99" s="6" t="s">
        <v>525</v>
      </c>
      <c r="I99" s="79" t="s">
        <v>600</v>
      </c>
      <c r="J99" s="6"/>
      <c r="K99" s="6"/>
      <c r="L99" s="81"/>
      <c r="M99" s="16" t="s">
        <v>597</v>
      </c>
      <c r="N99" s="6" t="s">
        <v>519</v>
      </c>
      <c r="O99" s="6"/>
      <c r="P99" s="16">
        <v>43096</v>
      </c>
      <c r="Q99" s="16">
        <v>43189</v>
      </c>
      <c r="R99" s="6"/>
      <c r="S99" s="80" t="s">
        <v>575</v>
      </c>
      <c r="T99" s="6"/>
      <c r="U99" s="6"/>
      <c r="V99" s="6"/>
      <c r="W99" s="6"/>
      <c r="X99" s="6"/>
      <c r="Y99" s="6"/>
      <c r="Z99" s="8"/>
    </row>
    <row r="100" spans="1:26" s="10" customFormat="1" ht="17.25" customHeight="1">
      <c r="A100" s="4"/>
      <c r="B100" s="24"/>
      <c r="C100" s="12" t="s">
        <v>529</v>
      </c>
      <c r="D100" s="12" t="s">
        <v>50</v>
      </c>
      <c r="E100" s="24" t="s">
        <v>182</v>
      </c>
      <c r="F100" s="24" t="s">
        <v>561</v>
      </c>
      <c r="G100" s="13"/>
      <c r="H100" s="6" t="s">
        <v>525</v>
      </c>
      <c r="I100" s="79" t="s">
        <v>601</v>
      </c>
      <c r="J100" s="6"/>
      <c r="K100" s="6"/>
      <c r="L100" s="81"/>
      <c r="M100" s="16" t="s">
        <v>597</v>
      </c>
      <c r="N100" s="6" t="s">
        <v>519</v>
      </c>
      <c r="O100" s="6"/>
      <c r="P100" s="16">
        <v>43120</v>
      </c>
      <c r="Q100" s="16">
        <v>43210</v>
      </c>
      <c r="R100" s="6"/>
      <c r="S100" s="80" t="s">
        <v>579</v>
      </c>
      <c r="T100" s="6"/>
      <c r="U100" s="6"/>
      <c r="V100" s="6"/>
      <c r="W100" s="6"/>
      <c r="X100" s="6"/>
      <c r="Y100" s="6"/>
      <c r="Z100" s="8"/>
    </row>
    <row r="101" spans="1:26" s="10" customFormat="1" ht="17.25" customHeight="1">
      <c r="A101" s="4"/>
      <c r="B101" s="24"/>
      <c r="C101" s="12" t="s">
        <v>530</v>
      </c>
      <c r="D101" s="12" t="s">
        <v>50</v>
      </c>
      <c r="E101" s="24" t="s">
        <v>182</v>
      </c>
      <c r="F101" s="24" t="s">
        <v>562</v>
      </c>
      <c r="G101" s="13"/>
      <c r="H101" s="6" t="s">
        <v>525</v>
      </c>
      <c r="I101" s="79" t="s">
        <v>602</v>
      </c>
      <c r="J101" s="6"/>
      <c r="K101" s="6"/>
      <c r="L101" s="81"/>
      <c r="M101" s="16" t="s">
        <v>597</v>
      </c>
      <c r="N101" s="6" t="s">
        <v>519</v>
      </c>
      <c r="O101" s="6"/>
      <c r="P101" s="16">
        <v>43200</v>
      </c>
      <c r="Q101" s="16">
        <v>43266</v>
      </c>
      <c r="R101" s="6"/>
      <c r="S101" s="80" t="s">
        <v>579</v>
      </c>
      <c r="T101" s="6"/>
      <c r="U101" s="6"/>
      <c r="V101" s="6"/>
      <c r="W101" s="6"/>
      <c r="X101" s="6"/>
      <c r="Y101" s="6"/>
      <c r="Z101" s="8"/>
    </row>
    <row r="102" spans="1:26" s="10" customFormat="1" ht="17.25" customHeight="1">
      <c r="A102" s="4"/>
      <c r="B102" s="24"/>
      <c r="C102" s="12" t="s">
        <v>527</v>
      </c>
      <c r="D102" s="12" t="s">
        <v>50</v>
      </c>
      <c r="E102" s="24" t="s">
        <v>182</v>
      </c>
      <c r="F102" s="24" t="s">
        <v>563</v>
      </c>
      <c r="G102" s="13"/>
      <c r="H102" s="6" t="s">
        <v>525</v>
      </c>
      <c r="I102" s="79" t="s">
        <v>603</v>
      </c>
      <c r="J102" s="6" t="s">
        <v>604</v>
      </c>
      <c r="K102" s="6"/>
      <c r="L102" s="81"/>
      <c r="M102" s="16" t="s">
        <v>605</v>
      </c>
      <c r="N102" s="6" t="s">
        <v>520</v>
      </c>
      <c r="O102" s="6"/>
      <c r="P102" s="16">
        <v>43133</v>
      </c>
      <c r="Q102" s="16">
        <v>43173</v>
      </c>
      <c r="R102" s="6"/>
      <c r="S102" s="80" t="s">
        <v>579</v>
      </c>
      <c r="T102" s="6"/>
      <c r="U102" s="6"/>
      <c r="V102" s="6"/>
      <c r="W102" s="6"/>
      <c r="X102" s="6"/>
      <c r="Y102" s="6"/>
      <c r="Z102" s="8"/>
    </row>
    <row r="103" spans="1:26" s="10" customFormat="1" ht="17.25" customHeight="1">
      <c r="A103" s="4"/>
      <c r="B103" s="24"/>
      <c r="C103" s="12" t="s">
        <v>528</v>
      </c>
      <c r="D103" s="12" t="s">
        <v>50</v>
      </c>
      <c r="E103" s="24" t="s">
        <v>182</v>
      </c>
      <c r="F103" s="24" t="s">
        <v>564</v>
      </c>
      <c r="G103" s="13"/>
      <c r="H103" s="6" t="s">
        <v>525</v>
      </c>
      <c r="I103" s="79" t="s">
        <v>606</v>
      </c>
      <c r="J103" s="6" t="s">
        <v>573</v>
      </c>
      <c r="K103" s="6"/>
      <c r="L103" s="81"/>
      <c r="M103" s="16" t="s">
        <v>605</v>
      </c>
      <c r="N103" s="6" t="s">
        <v>520</v>
      </c>
      <c r="O103" s="6"/>
      <c r="P103" s="16">
        <v>43210</v>
      </c>
      <c r="Q103" s="16">
        <v>43281</v>
      </c>
      <c r="R103" s="6"/>
      <c r="S103" s="80" t="s">
        <v>579</v>
      </c>
      <c r="T103" s="6"/>
      <c r="U103" s="6"/>
      <c r="V103" s="6"/>
      <c r="W103" s="6"/>
      <c r="X103" s="6"/>
      <c r="Y103" s="6"/>
      <c r="Z103" s="8"/>
    </row>
    <row r="104" spans="1:26" s="10" customFormat="1" ht="17.25" customHeight="1">
      <c r="A104" s="4"/>
      <c r="B104" s="24"/>
      <c r="C104" s="12" t="s">
        <v>528</v>
      </c>
      <c r="D104" s="12" t="s">
        <v>50</v>
      </c>
      <c r="E104" s="24" t="s">
        <v>182</v>
      </c>
      <c r="F104" s="24" t="s">
        <v>565</v>
      </c>
      <c r="G104" s="13"/>
      <c r="H104" s="6" t="s">
        <v>525</v>
      </c>
      <c r="I104" s="79" t="s">
        <v>607</v>
      </c>
      <c r="J104" s="6" t="s">
        <v>576</v>
      </c>
      <c r="K104" s="6"/>
      <c r="L104" s="81"/>
      <c r="M104" s="16" t="s">
        <v>605</v>
      </c>
      <c r="N104" s="6" t="s">
        <v>521</v>
      </c>
      <c r="O104" s="6"/>
      <c r="P104" s="16">
        <v>43250</v>
      </c>
      <c r="Q104" s="16">
        <v>43342</v>
      </c>
      <c r="R104" s="6"/>
      <c r="S104" s="80" t="s">
        <v>579</v>
      </c>
      <c r="T104" s="6"/>
      <c r="U104" s="6"/>
      <c r="V104" s="6"/>
      <c r="W104" s="6"/>
      <c r="X104" s="6"/>
      <c r="Y104" s="6"/>
      <c r="Z104" s="8"/>
    </row>
    <row r="105" spans="1:26" s="10" customFormat="1" ht="17.25" customHeight="1">
      <c r="A105" s="4"/>
      <c r="B105" s="24"/>
      <c r="C105" s="12" t="s">
        <v>528</v>
      </c>
      <c r="D105" s="12" t="s">
        <v>50</v>
      </c>
      <c r="E105" s="24" t="s">
        <v>182</v>
      </c>
      <c r="F105" s="24" t="s">
        <v>566</v>
      </c>
      <c r="G105" s="13"/>
      <c r="H105" s="6" t="s">
        <v>525</v>
      </c>
      <c r="I105" s="79" t="s">
        <v>608</v>
      </c>
      <c r="J105" s="6" t="s">
        <v>576</v>
      </c>
      <c r="K105" s="6"/>
      <c r="L105" s="81"/>
      <c r="M105" s="16" t="s">
        <v>605</v>
      </c>
      <c r="N105" s="6" t="s">
        <v>521</v>
      </c>
      <c r="O105" s="6"/>
      <c r="P105" s="16">
        <v>43373</v>
      </c>
      <c r="Q105" s="16">
        <v>43464</v>
      </c>
      <c r="R105" s="6"/>
      <c r="S105" s="80" t="s">
        <v>579</v>
      </c>
      <c r="T105" s="6"/>
      <c r="U105" s="6"/>
      <c r="V105" s="6"/>
      <c r="W105" s="6"/>
      <c r="X105" s="6"/>
      <c r="Y105" s="6"/>
      <c r="Z105" s="8"/>
    </row>
    <row r="106" spans="1:26" s="10" customFormat="1" ht="17.25" customHeight="1">
      <c r="A106" s="4"/>
      <c r="B106" s="24"/>
      <c r="C106" s="12" t="s">
        <v>528</v>
      </c>
      <c r="D106" s="12" t="s">
        <v>50</v>
      </c>
      <c r="E106" s="24" t="s">
        <v>182</v>
      </c>
      <c r="F106" s="24" t="s">
        <v>567</v>
      </c>
      <c r="G106" s="13"/>
      <c r="H106" s="6" t="s">
        <v>525</v>
      </c>
      <c r="I106" s="79" t="s">
        <v>609</v>
      </c>
      <c r="J106" s="6" t="s">
        <v>576</v>
      </c>
      <c r="K106" s="6"/>
      <c r="L106" s="81"/>
      <c r="M106" s="16" t="s">
        <v>605</v>
      </c>
      <c r="N106" s="6" t="s">
        <v>610</v>
      </c>
      <c r="O106" s="6"/>
      <c r="P106" s="16">
        <v>43235</v>
      </c>
      <c r="Q106" s="16">
        <v>43332</v>
      </c>
      <c r="R106" s="6"/>
      <c r="S106" s="80" t="s">
        <v>579</v>
      </c>
      <c r="T106" s="6"/>
      <c r="U106" s="6"/>
      <c r="V106" s="6"/>
      <c r="W106" s="6"/>
      <c r="X106" s="6"/>
      <c r="Y106" s="6"/>
      <c r="Z106" s="8"/>
    </row>
    <row r="107" spans="1:26" s="10" customFormat="1" ht="17.25" customHeight="1">
      <c r="A107" s="4"/>
      <c r="B107" s="24"/>
      <c r="C107" s="12" t="s">
        <v>528</v>
      </c>
      <c r="D107" s="12" t="s">
        <v>50</v>
      </c>
      <c r="E107" s="24" t="s">
        <v>182</v>
      </c>
      <c r="F107" s="24" t="s">
        <v>568</v>
      </c>
      <c r="G107" s="13"/>
      <c r="H107" s="6" t="s">
        <v>525</v>
      </c>
      <c r="I107" s="79" t="s">
        <v>611</v>
      </c>
      <c r="J107" s="6" t="s">
        <v>576</v>
      </c>
      <c r="K107" s="6"/>
      <c r="L107" s="81"/>
      <c r="M107" s="16" t="s">
        <v>612</v>
      </c>
      <c r="N107" s="6" t="s">
        <v>610</v>
      </c>
      <c r="O107" s="6"/>
      <c r="P107" s="16">
        <v>43104</v>
      </c>
      <c r="Q107" s="16">
        <v>43189</v>
      </c>
      <c r="R107" s="6"/>
      <c r="S107" s="80" t="s">
        <v>579</v>
      </c>
      <c r="T107" s="6"/>
      <c r="U107" s="6"/>
      <c r="V107" s="6"/>
      <c r="W107" s="6"/>
      <c r="X107" s="6"/>
      <c r="Y107" s="6"/>
      <c r="Z107" s="8"/>
    </row>
    <row r="108" spans="1:26" s="10" customFormat="1" ht="17.25" customHeight="1">
      <c r="A108" s="4"/>
      <c r="B108" s="24"/>
      <c r="C108" s="12" t="s">
        <v>527</v>
      </c>
      <c r="D108" s="12" t="s">
        <v>50</v>
      </c>
      <c r="E108" s="24" t="s">
        <v>182</v>
      </c>
      <c r="F108" s="24" t="s">
        <v>569</v>
      </c>
      <c r="G108" s="13"/>
      <c r="H108" s="6" t="s">
        <v>525</v>
      </c>
      <c r="I108" s="79" t="s">
        <v>613</v>
      </c>
      <c r="J108" s="6"/>
      <c r="K108" s="6"/>
      <c r="L108" s="81"/>
      <c r="M108" s="16" t="s">
        <v>605</v>
      </c>
      <c r="N108" s="6" t="s">
        <v>521</v>
      </c>
      <c r="O108" s="6"/>
      <c r="P108" s="16">
        <v>43167</v>
      </c>
      <c r="Q108" s="16">
        <v>43205</v>
      </c>
      <c r="R108" s="6"/>
      <c r="S108" s="80" t="s">
        <v>579</v>
      </c>
      <c r="T108" s="6"/>
      <c r="U108" s="6"/>
      <c r="V108" s="6"/>
      <c r="W108" s="6"/>
      <c r="X108" s="6"/>
      <c r="Y108" s="6"/>
      <c r="Z108" s="8"/>
    </row>
    <row r="109" spans="1:26" s="10" customFormat="1" ht="17.25" customHeight="1">
      <c r="A109" s="4"/>
      <c r="B109" s="24"/>
      <c r="C109" s="12" t="s">
        <v>528</v>
      </c>
      <c r="D109" s="12" t="s">
        <v>50</v>
      </c>
      <c r="E109" s="24" t="s">
        <v>182</v>
      </c>
      <c r="F109" s="24" t="s">
        <v>570</v>
      </c>
      <c r="G109" s="13"/>
      <c r="H109" s="6" t="s">
        <v>525</v>
      </c>
      <c r="I109" s="79" t="s">
        <v>614</v>
      </c>
      <c r="J109" s="6"/>
      <c r="K109" s="6"/>
      <c r="L109" s="81"/>
      <c r="M109" s="16" t="s">
        <v>605</v>
      </c>
      <c r="N109" s="6" t="s">
        <v>520</v>
      </c>
      <c r="O109" s="6"/>
      <c r="P109" s="16">
        <v>43205</v>
      </c>
      <c r="Q109" s="16">
        <v>43250</v>
      </c>
      <c r="R109" s="6"/>
      <c r="S109" s="80" t="s">
        <v>579</v>
      </c>
      <c r="T109" s="6"/>
      <c r="U109" s="6"/>
      <c r="V109" s="6"/>
      <c r="W109" s="6"/>
      <c r="X109" s="6"/>
      <c r="Y109" s="6"/>
      <c r="Z109" s="8"/>
    </row>
    <row r="110" spans="1:26" s="10" customFormat="1" ht="17.25" customHeight="1">
      <c r="A110" s="4"/>
      <c r="B110" s="24"/>
      <c r="C110" s="12" t="s">
        <v>531</v>
      </c>
      <c r="D110" s="12" t="s">
        <v>50</v>
      </c>
      <c r="E110" s="24" t="s">
        <v>182</v>
      </c>
      <c r="F110" s="24" t="s">
        <v>571</v>
      </c>
      <c r="G110" s="13"/>
      <c r="H110" s="6" t="s">
        <v>526</v>
      </c>
      <c r="I110" s="79" t="s">
        <v>615</v>
      </c>
      <c r="J110" s="6"/>
      <c r="K110" s="6"/>
      <c r="L110" s="81"/>
      <c r="M110" s="16" t="s">
        <v>585</v>
      </c>
      <c r="N110" s="6" t="s">
        <v>521</v>
      </c>
      <c r="O110" s="6"/>
      <c r="P110" s="16">
        <v>43105</v>
      </c>
      <c r="Q110" s="16">
        <v>43140</v>
      </c>
      <c r="R110" s="6"/>
      <c r="S110" s="80" t="s">
        <v>579</v>
      </c>
      <c r="T110" s="6"/>
      <c r="U110" s="6"/>
      <c r="V110" s="6"/>
      <c r="W110" s="6"/>
      <c r="X110" s="6"/>
      <c r="Y110" s="6"/>
      <c r="Z110" s="8"/>
    </row>
    <row r="111" spans="1:26" s="10" customFormat="1" ht="17.25" customHeight="1">
      <c r="A111" s="4"/>
      <c r="B111" s="24"/>
      <c r="C111" s="12" t="s">
        <v>528</v>
      </c>
      <c r="D111" s="12" t="s">
        <v>50</v>
      </c>
      <c r="E111" s="24" t="s">
        <v>182</v>
      </c>
      <c r="F111" s="24" t="s">
        <v>572</v>
      </c>
      <c r="G111" s="13"/>
      <c r="H111" s="6" t="s">
        <v>526</v>
      </c>
      <c r="I111" s="79" t="s">
        <v>616</v>
      </c>
      <c r="J111" s="6"/>
      <c r="K111" s="6"/>
      <c r="L111" s="81"/>
      <c r="M111" s="16" t="s">
        <v>617</v>
      </c>
      <c r="N111" s="6" t="s">
        <v>522</v>
      </c>
      <c r="O111" s="6"/>
      <c r="P111" s="16">
        <v>43189</v>
      </c>
      <c r="Q111" s="16">
        <v>43311</v>
      </c>
      <c r="R111" s="6"/>
      <c r="S111" s="80" t="s">
        <v>579</v>
      </c>
      <c r="T111" s="6"/>
      <c r="U111" s="6"/>
      <c r="V111" s="6"/>
      <c r="W111" s="6"/>
      <c r="X111" s="6"/>
      <c r="Y111" s="6"/>
      <c r="Z111" s="8"/>
    </row>
  </sheetData>
  <autoFilter ref="A1:Z69"/>
  <phoneticPr fontId="2" type="noConversion"/>
  <dataValidations count="14">
    <dataValidation type="list" allowBlank="1" showInputMessage="1" showErrorMessage="1" sqref="L1">
      <formula1>"软件,资源,3D,VR"</formula1>
    </dataValidation>
    <dataValidation showInputMessage="1" showErrorMessage="1" sqref="N1 P1 Q35:R41 Q45:Q47 R45:R51 N63 R67:R69"/>
    <dataValidation type="list" allowBlank="1" showInputMessage="1" showErrorMessage="1" sqref="C57:C69 C2:C54">
      <formula1>"新产品,即有产品升级,定制开发,内部使用"</formula1>
    </dataValidation>
    <dataValidation type="list" allowBlank="1" showInputMessage="1" showErrorMessage="1" sqref="H2:H10 H57:H64 H35:H41 H52:H55 H66 H24:H26">
      <formula1>"深圳,长沙,合肥,桂林,外包"</formula1>
    </dataValidation>
    <dataValidation type="custom" showInputMessage="1" showErrorMessage="1" sqref="Q1">
      <formula1>"S,A,B,C"</formula1>
    </dataValidation>
    <dataValidation type="list" allowBlank="1" showInputMessage="1" showErrorMessage="1" sqref="H27:H34">
      <formula1>"深圳,长沙,合肥,桂林,外包,深圳+合肥"</formula1>
    </dataValidation>
    <dataValidation type="list" allowBlank="1" showInputMessage="1" showErrorMessage="1" sqref="D70:D1048576 D1:D5">
      <formula1>"金融事业部,理工医农事业部,创新创业事业部,经管事业部,K12事业部,学前教育事业部,智慧教育事业部,文化创意事业部,金融大数据机构,教学评价部"</formula1>
    </dataValidation>
    <dataValidation type="list" allowBlank="1" showInputMessage="1" showErrorMessage="1" sqref="K52:K69 K48:K50 K1:K41">
      <formula1>"战略类,主打类,配合类,创新类"</formula1>
    </dataValidation>
    <dataValidation type="list" allowBlank="1" showInputMessage="1" showErrorMessage="1" sqref="L61:L63 L2:L56">
      <formula1>"自有软件,自有资源,自有硬件"</formula1>
    </dataValidation>
    <dataValidation type="list" allowBlank="1" showInputMessage="1" showErrorMessage="1" sqref="D35:D69 D6:D34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G2:G69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O2:O1048576">
      <formula1>"S,A,B,C"</formula1>
    </dataValidation>
    <dataValidation type="list" allowBlank="1" showInputMessage="1" showErrorMessage="1" sqref="F1:F1048576">
      <formula1>"教育信息化开发中心,教育实训软件开发中心,教育3D开发中心,资源中心,"</formula1>
    </dataValidation>
    <dataValidation type="list" allowBlank="1" showInputMessage="1" showErrorMessage="1" sqref="E2:E1048576">
      <formula1>"智慧教育,资源线,VR特色产品线,综合实训线,教学评价线,公共技术产品线"</formula1>
    </dataValidation>
  </dataValidations>
  <pageMargins left="0.17" right="0.17" top="0.75" bottom="0.75" header="0.3" footer="0.3"/>
  <pageSetup paperSize="9" scale="36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workbookViewId="0">
      <selection activeCell="D2" sqref="D2:D5"/>
    </sheetView>
  </sheetViews>
  <sheetFormatPr defaultColWidth="16.5" defaultRowHeight="13.5"/>
  <cols>
    <col min="1" max="1" width="5.125" customWidth="1"/>
    <col min="2" max="2" width="16.875" customWidth="1"/>
    <col min="3" max="3" width="18.625" bestFit="1" customWidth="1"/>
  </cols>
  <sheetData>
    <row r="1" spans="1:26" s="10" customFormat="1" ht="36">
      <c r="A1" s="11" t="s">
        <v>0</v>
      </c>
      <c r="B1" s="11" t="s">
        <v>22</v>
      </c>
      <c r="C1" s="2" t="s">
        <v>20</v>
      </c>
      <c r="D1" s="2" t="s">
        <v>33</v>
      </c>
      <c r="E1" s="2" t="s">
        <v>1</v>
      </c>
      <c r="F1" s="2" t="s">
        <v>3</v>
      </c>
      <c r="G1" s="2" t="s">
        <v>19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31</v>
      </c>
      <c r="S1" s="2" t="s">
        <v>23</v>
      </c>
      <c r="T1" s="11" t="s">
        <v>26</v>
      </c>
      <c r="U1" s="11" t="s">
        <v>24</v>
      </c>
      <c r="V1" s="11" t="s">
        <v>25</v>
      </c>
      <c r="W1" s="11" t="s">
        <v>27</v>
      </c>
      <c r="X1" s="11" t="s">
        <v>28</v>
      </c>
      <c r="Y1" s="11" t="s">
        <v>29</v>
      </c>
      <c r="Z1" s="11" t="s">
        <v>30</v>
      </c>
    </row>
    <row r="2" spans="1:26" s="10" customFormat="1" ht="27" customHeight="1">
      <c r="A2" s="4">
        <v>1</v>
      </c>
      <c r="B2" s="18"/>
      <c r="C2" s="12" t="s">
        <v>17</v>
      </c>
      <c r="D2" s="3" t="s">
        <v>241</v>
      </c>
      <c r="E2" s="12" t="s">
        <v>34</v>
      </c>
      <c r="F2" s="7" t="s">
        <v>32</v>
      </c>
      <c r="G2" s="13" t="s">
        <v>18</v>
      </c>
      <c r="H2" s="6" t="s">
        <v>13</v>
      </c>
      <c r="I2" s="19" t="s">
        <v>49</v>
      </c>
      <c r="J2" s="6" t="s">
        <v>35</v>
      </c>
      <c r="K2" s="6" t="s">
        <v>14</v>
      </c>
      <c r="L2" s="6" t="s">
        <v>21</v>
      </c>
      <c r="M2" s="6" t="s">
        <v>36</v>
      </c>
      <c r="N2" s="6" t="s">
        <v>37</v>
      </c>
      <c r="O2" s="6" t="s">
        <v>15</v>
      </c>
      <c r="P2" s="16">
        <v>43102</v>
      </c>
      <c r="Q2" s="16">
        <v>43189</v>
      </c>
      <c r="R2" s="6">
        <v>85</v>
      </c>
      <c r="S2" s="6" t="s">
        <v>16</v>
      </c>
      <c r="T2" s="6">
        <v>400</v>
      </c>
      <c r="U2" s="6">
        <v>3</v>
      </c>
      <c r="V2" s="6">
        <v>200</v>
      </c>
      <c r="W2" s="6">
        <v>200</v>
      </c>
      <c r="X2" s="6">
        <v>0</v>
      </c>
      <c r="Y2" s="6">
        <v>0</v>
      </c>
      <c r="Z2" s="8" t="s">
        <v>47</v>
      </c>
    </row>
    <row r="3" spans="1:26" s="10" customFormat="1" ht="27" customHeight="1">
      <c r="A3" s="4">
        <v>2</v>
      </c>
      <c r="B3" s="4"/>
      <c r="C3" s="12" t="s">
        <v>38</v>
      </c>
      <c r="D3" s="3" t="s">
        <v>241</v>
      </c>
      <c r="E3" s="12" t="s">
        <v>34</v>
      </c>
      <c r="F3" s="7" t="s">
        <v>32</v>
      </c>
      <c r="G3" s="13" t="s">
        <v>18</v>
      </c>
      <c r="H3" s="6" t="s">
        <v>13</v>
      </c>
      <c r="I3" s="9" t="s">
        <v>39</v>
      </c>
      <c r="J3" s="6" t="s">
        <v>40</v>
      </c>
      <c r="K3" s="6" t="s">
        <v>14</v>
      </c>
      <c r="L3" s="6" t="s">
        <v>21</v>
      </c>
      <c r="M3" s="6" t="s">
        <v>41</v>
      </c>
      <c r="N3" s="6" t="s">
        <v>37</v>
      </c>
      <c r="O3" s="6" t="s">
        <v>15</v>
      </c>
      <c r="P3" s="16">
        <v>43191</v>
      </c>
      <c r="Q3" s="16">
        <v>43281</v>
      </c>
      <c r="R3" s="6">
        <v>105</v>
      </c>
      <c r="S3" s="6" t="s">
        <v>16</v>
      </c>
      <c r="T3" s="6">
        <v>800</v>
      </c>
      <c r="U3" s="6">
        <v>5</v>
      </c>
      <c r="V3" s="6">
        <v>0</v>
      </c>
      <c r="W3" s="6">
        <v>500</v>
      </c>
      <c r="X3" s="6">
        <v>300</v>
      </c>
      <c r="Y3" s="6">
        <v>0</v>
      </c>
      <c r="Z3" s="8" t="s">
        <v>46</v>
      </c>
    </row>
    <row r="4" spans="1:26" s="10" customFormat="1" ht="27" customHeight="1">
      <c r="A4" s="4">
        <v>3</v>
      </c>
      <c r="B4" s="4"/>
      <c r="C4" s="12" t="s">
        <v>42</v>
      </c>
      <c r="D4" s="3" t="s">
        <v>241</v>
      </c>
      <c r="E4" s="12" t="s">
        <v>34</v>
      </c>
      <c r="F4" s="7" t="s">
        <v>32</v>
      </c>
      <c r="G4" s="13" t="s">
        <v>18</v>
      </c>
      <c r="H4" s="6" t="s">
        <v>13</v>
      </c>
      <c r="I4" s="9" t="s">
        <v>39</v>
      </c>
      <c r="J4" s="6" t="s">
        <v>43</v>
      </c>
      <c r="K4" s="6" t="s">
        <v>14</v>
      </c>
      <c r="L4" s="6" t="s">
        <v>21</v>
      </c>
      <c r="M4" s="6" t="s">
        <v>41</v>
      </c>
      <c r="N4" s="6" t="s">
        <v>37</v>
      </c>
      <c r="O4" s="6" t="s">
        <v>15</v>
      </c>
      <c r="P4" s="16">
        <v>43282</v>
      </c>
      <c r="Q4" s="16">
        <v>43373</v>
      </c>
      <c r="R4" s="6">
        <v>115</v>
      </c>
      <c r="S4" s="6" t="s">
        <v>16</v>
      </c>
      <c r="T4" s="6">
        <v>600</v>
      </c>
      <c r="U4" s="6">
        <v>4</v>
      </c>
      <c r="V4" s="6">
        <v>0</v>
      </c>
      <c r="W4" s="6">
        <v>0</v>
      </c>
      <c r="X4" s="6">
        <v>400</v>
      </c>
      <c r="Y4" s="6">
        <v>200</v>
      </c>
      <c r="Z4" s="8" t="s">
        <v>45</v>
      </c>
    </row>
    <row r="5" spans="1:26" s="10" customFormat="1" ht="27" customHeight="1">
      <c r="A5" s="4">
        <v>4</v>
      </c>
      <c r="B5" s="4"/>
      <c r="C5" s="12" t="s">
        <v>38</v>
      </c>
      <c r="D5" s="3" t="s">
        <v>241</v>
      </c>
      <c r="E5" s="12" t="s">
        <v>34</v>
      </c>
      <c r="F5" s="7" t="s">
        <v>32</v>
      </c>
      <c r="G5" s="13" t="s">
        <v>18</v>
      </c>
      <c r="H5" s="6" t="s">
        <v>13</v>
      </c>
      <c r="I5" s="9" t="s">
        <v>39</v>
      </c>
      <c r="J5" s="6" t="s">
        <v>44</v>
      </c>
      <c r="K5" s="6" t="s">
        <v>14</v>
      </c>
      <c r="L5" s="6" t="s">
        <v>21</v>
      </c>
      <c r="M5" s="6" t="s">
        <v>41</v>
      </c>
      <c r="N5" s="6" t="s">
        <v>37</v>
      </c>
      <c r="O5" s="6" t="s">
        <v>15</v>
      </c>
      <c r="P5" s="16">
        <v>43381</v>
      </c>
      <c r="Q5" s="16">
        <v>43464</v>
      </c>
      <c r="R5" s="6">
        <v>110</v>
      </c>
      <c r="S5" s="6" t="s">
        <v>16</v>
      </c>
      <c r="T5" s="6">
        <v>400</v>
      </c>
      <c r="U5" s="6">
        <v>3</v>
      </c>
      <c r="V5" s="6">
        <v>0</v>
      </c>
      <c r="W5" s="6">
        <v>0</v>
      </c>
      <c r="X5" s="6">
        <v>0</v>
      </c>
      <c r="Y5" s="6">
        <v>400</v>
      </c>
      <c r="Z5" s="8" t="s">
        <v>48</v>
      </c>
    </row>
  </sheetData>
  <phoneticPr fontId="2" type="noConversion"/>
  <dataValidations count="12">
    <dataValidation type="list" allowBlank="1" showInputMessage="1" showErrorMessage="1" sqref="D2:D5">
      <formula1>"金融事业部,理工医农事业部,创新创业事业部,经管事业部,K12事业部,学前教育事业部,智慧教育事业部,文化创意事业部,金融大数据机构,教学评价部"</formula1>
    </dataValidation>
    <dataValidation type="list" allowBlank="1" showInputMessage="1" showErrorMessage="1" sqref="E2:E5">
      <formula1>"智慧教育,资源线,VR特色产品线,综合实训线,教学评价线,公共技术产品线"</formula1>
    </dataValidation>
    <dataValidation type="custom" showInputMessage="1" showErrorMessage="1" sqref="Q1">
      <formula1>"S,A,B,C"</formula1>
    </dataValidation>
    <dataValidation type="list" allowBlank="1" showInputMessage="1" showErrorMessage="1" sqref="L2:L5">
      <formula1>"自有软件,自有资源,自有硬件"</formula1>
    </dataValidation>
    <dataValidation type="list" allowBlank="1" showInputMessage="1" showErrorMessage="1" sqref="H2:H5">
      <formula1>"深圳,长沙,合肥,桂林,外包"</formula1>
    </dataValidation>
    <dataValidation type="list" allowBlank="1" showInputMessage="1" showErrorMessage="1" sqref="C2:C5">
      <formula1>"新产品,即有产品升级,定制开发,内部使用"</formula1>
    </dataValidation>
    <dataValidation type="list" allowBlank="1" showInputMessage="1" showErrorMessage="1" sqref="G2:G5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F1:F5">
      <formula1>"教育信息化开发中心,教育实训软件开发中心,教育3D开发中心,资源中心,"</formula1>
    </dataValidation>
    <dataValidation showInputMessage="1" showErrorMessage="1" sqref="N1 P1"/>
    <dataValidation type="list" allowBlank="1" showInputMessage="1" showErrorMessage="1" sqref="O2:O5">
      <formula1>"S,A,B,C"</formula1>
    </dataValidation>
    <dataValidation type="list" allowBlank="1" showInputMessage="1" showErrorMessage="1" sqref="L1">
      <formula1>"软件,资源,3D,VR"</formula1>
    </dataValidation>
    <dataValidation type="list" allowBlank="1" showInputMessage="1" showErrorMessage="1" sqref="K1:K5">
      <formula1>"战略类,主打类,配合类,创新类"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>
      <selection activeCell="A30" sqref="A2:XFD30"/>
    </sheetView>
  </sheetViews>
  <sheetFormatPr defaultRowHeight="13.5"/>
  <cols>
    <col min="1" max="1" width="5.75" bestFit="1" customWidth="1"/>
    <col min="2" max="2" width="11" customWidth="1"/>
    <col min="3" max="3" width="18.625" bestFit="1" customWidth="1"/>
    <col min="4" max="4" width="15.375" bestFit="1" customWidth="1"/>
    <col min="5" max="5" width="9.25" bestFit="1" customWidth="1"/>
    <col min="6" max="6" width="19.5" bestFit="1" customWidth="1"/>
    <col min="7" max="7" width="18.625" bestFit="1" customWidth="1"/>
    <col min="8" max="8" width="10.625" bestFit="1" customWidth="1"/>
    <col min="9" max="9" width="42.375" bestFit="1" customWidth="1"/>
    <col min="10" max="10" width="11.25" bestFit="1" customWidth="1"/>
    <col min="11" max="11" width="7.375" bestFit="1" customWidth="1"/>
    <col min="12" max="12" width="9.25" bestFit="1" customWidth="1"/>
    <col min="13" max="13" width="12.25" bestFit="1" customWidth="1"/>
    <col min="14" max="14" width="11.875" bestFit="1" customWidth="1"/>
    <col min="15" max="15" width="9.75" bestFit="1" customWidth="1"/>
    <col min="16" max="17" width="11.125" bestFit="1" customWidth="1"/>
    <col min="18" max="18" width="12.75" bestFit="1" customWidth="1"/>
    <col min="19" max="19" width="16.875" bestFit="1" customWidth="1"/>
    <col min="20" max="20" width="12.5" bestFit="1" customWidth="1"/>
    <col min="21" max="21" width="9.75" bestFit="1" customWidth="1"/>
    <col min="22" max="25" width="7.375" bestFit="1" customWidth="1"/>
    <col min="26" max="26" width="7.75" bestFit="1" customWidth="1"/>
  </cols>
  <sheetData>
    <row r="1" spans="1:26" s="10" customFormat="1" ht="36">
      <c r="A1" s="11" t="s">
        <v>0</v>
      </c>
      <c r="B1" s="11" t="s">
        <v>22</v>
      </c>
      <c r="C1" s="2" t="s">
        <v>20</v>
      </c>
      <c r="D1" s="2" t="s">
        <v>33</v>
      </c>
      <c r="E1" s="2" t="s">
        <v>1</v>
      </c>
      <c r="F1" s="2" t="s">
        <v>3</v>
      </c>
      <c r="G1" s="2" t="s">
        <v>19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31</v>
      </c>
      <c r="S1" s="2" t="s">
        <v>23</v>
      </c>
      <c r="T1" s="11" t="s">
        <v>26</v>
      </c>
      <c r="U1" s="11" t="s">
        <v>24</v>
      </c>
      <c r="V1" s="11" t="s">
        <v>25</v>
      </c>
      <c r="W1" s="11" t="s">
        <v>27</v>
      </c>
      <c r="X1" s="11" t="s">
        <v>28</v>
      </c>
      <c r="Y1" s="11" t="s">
        <v>29</v>
      </c>
      <c r="Z1" s="11" t="s">
        <v>30</v>
      </c>
    </row>
    <row r="2" spans="1:26" s="10" customFormat="1" ht="16.5">
      <c r="A2" s="4">
        <v>1</v>
      </c>
      <c r="B2" s="24"/>
      <c r="C2" s="12" t="s">
        <v>38</v>
      </c>
      <c r="D2" s="3" t="s">
        <v>50</v>
      </c>
      <c r="E2" s="12" t="s">
        <v>51</v>
      </c>
      <c r="F2" s="7" t="s">
        <v>32</v>
      </c>
      <c r="G2" s="13" t="s">
        <v>18</v>
      </c>
      <c r="H2" s="6" t="s">
        <v>52</v>
      </c>
      <c r="I2" s="9" t="s">
        <v>136</v>
      </c>
      <c r="J2" s="6" t="s">
        <v>137</v>
      </c>
      <c r="K2" s="6" t="s">
        <v>14</v>
      </c>
      <c r="L2" s="6" t="s">
        <v>21</v>
      </c>
      <c r="M2" s="6" t="s">
        <v>53</v>
      </c>
      <c r="N2" s="6" t="s">
        <v>54</v>
      </c>
      <c r="O2" s="6" t="s">
        <v>15</v>
      </c>
      <c r="P2" s="16">
        <v>43110</v>
      </c>
      <c r="Q2" s="16">
        <v>43327</v>
      </c>
      <c r="R2" s="6">
        <v>90</v>
      </c>
      <c r="S2" s="6" t="s">
        <v>134</v>
      </c>
      <c r="T2" s="6">
        <v>400</v>
      </c>
      <c r="U2" s="6">
        <v>5</v>
      </c>
      <c r="V2" s="6">
        <v>80</v>
      </c>
      <c r="W2" s="6">
        <v>80</v>
      </c>
      <c r="X2" s="6">
        <v>80</v>
      </c>
      <c r="Y2" s="6">
        <v>160</v>
      </c>
      <c r="Z2" s="8"/>
    </row>
    <row r="3" spans="1:26" s="10" customFormat="1" ht="16.5">
      <c r="A3" s="4">
        <v>2</v>
      </c>
      <c r="B3" s="24"/>
      <c r="C3" s="12" t="s">
        <v>38</v>
      </c>
      <c r="D3" s="3" t="s">
        <v>50</v>
      </c>
      <c r="E3" s="12" t="s">
        <v>51</v>
      </c>
      <c r="F3" s="7" t="s">
        <v>32</v>
      </c>
      <c r="G3" s="13" t="s">
        <v>18</v>
      </c>
      <c r="H3" s="6" t="s">
        <v>52</v>
      </c>
      <c r="I3" s="9" t="s">
        <v>138</v>
      </c>
      <c r="J3" s="6" t="s">
        <v>56</v>
      </c>
      <c r="K3" s="6" t="s">
        <v>14</v>
      </c>
      <c r="L3" s="6" t="s">
        <v>21</v>
      </c>
      <c r="M3" s="6" t="s">
        <v>57</v>
      </c>
      <c r="N3" s="6" t="s">
        <v>58</v>
      </c>
      <c r="O3" s="6" t="s">
        <v>15</v>
      </c>
      <c r="P3" s="16">
        <v>43132</v>
      </c>
      <c r="Q3" s="16">
        <v>43311</v>
      </c>
      <c r="R3" s="6">
        <v>18</v>
      </c>
      <c r="S3" s="6" t="s">
        <v>134</v>
      </c>
      <c r="T3" s="6">
        <v>125</v>
      </c>
      <c r="U3" s="6">
        <v>5</v>
      </c>
      <c r="V3" s="6">
        <v>25</v>
      </c>
      <c r="W3" s="6">
        <v>25</v>
      </c>
      <c r="X3" s="6">
        <v>25</v>
      </c>
      <c r="Y3" s="6">
        <v>50</v>
      </c>
      <c r="Z3" s="8"/>
    </row>
    <row r="4" spans="1:26" s="10" customFormat="1" ht="16.5">
      <c r="A4" s="4">
        <v>3</v>
      </c>
      <c r="B4" s="24"/>
      <c r="C4" s="12" t="s">
        <v>38</v>
      </c>
      <c r="D4" s="3" t="s">
        <v>50</v>
      </c>
      <c r="E4" s="12" t="s">
        <v>51</v>
      </c>
      <c r="F4" s="7" t="s">
        <v>32</v>
      </c>
      <c r="G4" s="13" t="s">
        <v>18</v>
      </c>
      <c r="H4" s="6" t="s">
        <v>52</v>
      </c>
      <c r="I4" s="9" t="s">
        <v>139</v>
      </c>
      <c r="J4" s="6" t="s">
        <v>59</v>
      </c>
      <c r="K4" s="6" t="s">
        <v>14</v>
      </c>
      <c r="L4" s="6" t="s">
        <v>21</v>
      </c>
      <c r="M4" s="6" t="s">
        <v>57</v>
      </c>
      <c r="N4" s="6" t="s">
        <v>58</v>
      </c>
      <c r="O4" s="6" t="s">
        <v>15</v>
      </c>
      <c r="P4" s="16">
        <v>43102</v>
      </c>
      <c r="Q4" s="16">
        <v>43226</v>
      </c>
      <c r="R4" s="6">
        <v>12</v>
      </c>
      <c r="S4" s="6" t="s">
        <v>134</v>
      </c>
      <c r="T4" s="6">
        <v>100</v>
      </c>
      <c r="U4" s="6">
        <v>5</v>
      </c>
      <c r="V4" s="6">
        <v>20</v>
      </c>
      <c r="W4" s="6">
        <v>20</v>
      </c>
      <c r="X4" s="6">
        <v>20</v>
      </c>
      <c r="Y4" s="6">
        <v>40</v>
      </c>
      <c r="Z4" s="8"/>
    </row>
    <row r="5" spans="1:26" s="10" customFormat="1" ht="16.5">
      <c r="A5" s="4">
        <v>4</v>
      </c>
      <c r="B5" s="24"/>
      <c r="C5" s="12" t="s">
        <v>17</v>
      </c>
      <c r="D5" s="3" t="s">
        <v>50</v>
      </c>
      <c r="E5" s="12" t="s">
        <v>51</v>
      </c>
      <c r="F5" s="7" t="s">
        <v>32</v>
      </c>
      <c r="G5" s="13" t="s">
        <v>18</v>
      </c>
      <c r="H5" s="6" t="s">
        <v>52</v>
      </c>
      <c r="I5" s="9" t="s">
        <v>140</v>
      </c>
      <c r="J5" s="6" t="s">
        <v>60</v>
      </c>
      <c r="K5" s="6" t="s">
        <v>14</v>
      </c>
      <c r="L5" s="6" t="s">
        <v>21</v>
      </c>
      <c r="M5" s="6" t="s">
        <v>53</v>
      </c>
      <c r="N5" s="6" t="s">
        <v>61</v>
      </c>
      <c r="O5" s="6" t="s">
        <v>15</v>
      </c>
      <c r="P5" s="16">
        <v>43160</v>
      </c>
      <c r="Q5" s="16">
        <v>43342</v>
      </c>
      <c r="R5" s="6">
        <v>90</v>
      </c>
      <c r="S5" s="6" t="s">
        <v>134</v>
      </c>
      <c r="T5" s="6">
        <v>400</v>
      </c>
      <c r="U5" s="6">
        <v>5</v>
      </c>
      <c r="V5" s="6">
        <v>80</v>
      </c>
      <c r="W5" s="6">
        <v>80</v>
      </c>
      <c r="X5" s="6">
        <v>80</v>
      </c>
      <c r="Y5" s="6">
        <v>160</v>
      </c>
      <c r="Z5" s="8"/>
    </row>
    <row r="6" spans="1:26" s="10" customFormat="1" ht="16.5">
      <c r="A6" s="4">
        <v>5</v>
      </c>
      <c r="B6" s="24"/>
      <c r="C6" s="12" t="s">
        <v>38</v>
      </c>
      <c r="D6" s="3" t="s">
        <v>50</v>
      </c>
      <c r="E6" s="12" t="s">
        <v>51</v>
      </c>
      <c r="F6" s="7" t="s">
        <v>32</v>
      </c>
      <c r="G6" s="13" t="s">
        <v>18</v>
      </c>
      <c r="H6" s="6" t="s">
        <v>52</v>
      </c>
      <c r="I6" s="9" t="s">
        <v>141</v>
      </c>
      <c r="J6" s="6" t="s">
        <v>142</v>
      </c>
      <c r="K6" s="6" t="s">
        <v>14</v>
      </c>
      <c r="L6" s="6" t="s">
        <v>21</v>
      </c>
      <c r="M6" s="6" t="s">
        <v>62</v>
      </c>
      <c r="N6" s="6" t="s">
        <v>63</v>
      </c>
      <c r="O6" s="6" t="s">
        <v>15</v>
      </c>
      <c r="P6" s="16">
        <v>43132</v>
      </c>
      <c r="Q6" s="16">
        <v>43465</v>
      </c>
      <c r="R6" s="6">
        <v>200</v>
      </c>
      <c r="S6" s="6" t="s">
        <v>135</v>
      </c>
      <c r="T6" s="6">
        <v>750</v>
      </c>
      <c r="U6" s="6">
        <v>15</v>
      </c>
      <c r="V6" s="6">
        <v>100</v>
      </c>
      <c r="W6" s="6">
        <v>200</v>
      </c>
      <c r="X6" s="6">
        <v>100</v>
      </c>
      <c r="Y6" s="6">
        <v>350</v>
      </c>
      <c r="Z6" s="8"/>
    </row>
    <row r="7" spans="1:26" s="10" customFormat="1" ht="16.5">
      <c r="A7" s="4">
        <v>6</v>
      </c>
      <c r="B7" s="24"/>
      <c r="C7" s="12" t="s">
        <v>38</v>
      </c>
      <c r="D7" s="3" t="s">
        <v>50</v>
      </c>
      <c r="E7" s="12" t="s">
        <v>51</v>
      </c>
      <c r="F7" s="7" t="s">
        <v>32</v>
      </c>
      <c r="G7" s="13" t="s">
        <v>18</v>
      </c>
      <c r="H7" s="6" t="s">
        <v>64</v>
      </c>
      <c r="I7" s="20" t="s">
        <v>143</v>
      </c>
      <c r="J7" s="6" t="s">
        <v>144</v>
      </c>
      <c r="K7" s="6" t="s">
        <v>14</v>
      </c>
      <c r="L7" s="6" t="s">
        <v>21</v>
      </c>
      <c r="M7" s="6" t="s">
        <v>65</v>
      </c>
      <c r="N7" s="6" t="s">
        <v>66</v>
      </c>
      <c r="O7" s="6" t="s">
        <v>67</v>
      </c>
      <c r="P7" s="16">
        <v>43102</v>
      </c>
      <c r="Q7" s="16">
        <v>43119</v>
      </c>
      <c r="R7" s="6">
        <v>6</v>
      </c>
      <c r="S7" s="6" t="s">
        <v>134</v>
      </c>
      <c r="T7" s="6">
        <v>200</v>
      </c>
      <c r="U7" s="6">
        <v>20</v>
      </c>
      <c r="V7" s="6">
        <v>40</v>
      </c>
      <c r="W7" s="6">
        <v>60</v>
      </c>
      <c r="X7" s="6">
        <v>40</v>
      </c>
      <c r="Y7" s="6">
        <v>60</v>
      </c>
      <c r="Z7" s="6"/>
    </row>
    <row r="8" spans="1:26" s="10" customFormat="1" ht="16.5">
      <c r="A8" s="4">
        <v>7</v>
      </c>
      <c r="B8" s="24"/>
      <c r="C8" s="12" t="s">
        <v>17</v>
      </c>
      <c r="D8" s="3" t="s">
        <v>50</v>
      </c>
      <c r="E8" s="12" t="s">
        <v>51</v>
      </c>
      <c r="F8" s="7" t="s">
        <v>32</v>
      </c>
      <c r="G8" s="13" t="s">
        <v>18</v>
      </c>
      <c r="H8" s="6" t="s">
        <v>64</v>
      </c>
      <c r="I8" s="20" t="s">
        <v>145</v>
      </c>
      <c r="J8" s="6" t="s">
        <v>146</v>
      </c>
      <c r="K8" s="6" t="s">
        <v>14</v>
      </c>
      <c r="L8" s="6" t="s">
        <v>21</v>
      </c>
      <c r="M8" s="6" t="s">
        <v>65</v>
      </c>
      <c r="N8" s="6" t="s">
        <v>66</v>
      </c>
      <c r="O8" s="6" t="s">
        <v>15</v>
      </c>
      <c r="P8" s="16">
        <v>43132</v>
      </c>
      <c r="Q8" s="16">
        <v>43217</v>
      </c>
      <c r="R8" s="6">
        <v>18</v>
      </c>
      <c r="S8" s="6" t="s">
        <v>134</v>
      </c>
      <c r="T8" s="6">
        <v>100</v>
      </c>
      <c r="U8" s="6">
        <v>10</v>
      </c>
      <c r="V8" s="6">
        <v>40</v>
      </c>
      <c r="W8" s="6">
        <v>30</v>
      </c>
      <c r="X8" s="6">
        <v>10</v>
      </c>
      <c r="Y8" s="6">
        <v>20</v>
      </c>
      <c r="Z8" s="6"/>
    </row>
    <row r="9" spans="1:26" s="10" customFormat="1" ht="16.5">
      <c r="A9" s="4">
        <v>8</v>
      </c>
      <c r="B9" s="24"/>
      <c r="C9" s="12" t="s">
        <v>17</v>
      </c>
      <c r="D9" s="3" t="s">
        <v>50</v>
      </c>
      <c r="E9" s="12" t="s">
        <v>51</v>
      </c>
      <c r="F9" s="7" t="s">
        <v>32</v>
      </c>
      <c r="G9" s="13" t="s">
        <v>18</v>
      </c>
      <c r="H9" s="6" t="s">
        <v>64</v>
      </c>
      <c r="I9" s="20" t="s">
        <v>147</v>
      </c>
      <c r="J9" s="6" t="s">
        <v>146</v>
      </c>
      <c r="K9" s="6" t="s">
        <v>14</v>
      </c>
      <c r="L9" s="6" t="s">
        <v>21</v>
      </c>
      <c r="M9" s="6" t="s">
        <v>69</v>
      </c>
      <c r="N9" s="6" t="s">
        <v>66</v>
      </c>
      <c r="O9" s="6" t="s">
        <v>15</v>
      </c>
      <c r="P9" s="16">
        <v>43132</v>
      </c>
      <c r="Q9" s="16">
        <v>43217</v>
      </c>
      <c r="R9" s="6">
        <v>18</v>
      </c>
      <c r="S9" s="6" t="s">
        <v>134</v>
      </c>
      <c r="T9" s="6">
        <v>100</v>
      </c>
      <c r="U9" s="6">
        <v>10</v>
      </c>
      <c r="V9" s="6">
        <v>40</v>
      </c>
      <c r="W9" s="6">
        <v>30</v>
      </c>
      <c r="X9" s="6">
        <v>10</v>
      </c>
      <c r="Y9" s="6">
        <v>20</v>
      </c>
      <c r="Z9" s="6"/>
    </row>
    <row r="10" spans="1:26" s="10" customFormat="1" ht="16.5">
      <c r="A10" s="4">
        <v>9</v>
      </c>
      <c r="B10" s="24"/>
      <c r="C10" s="12" t="s">
        <v>38</v>
      </c>
      <c r="D10" s="3" t="s">
        <v>50</v>
      </c>
      <c r="E10" s="12" t="s">
        <v>51</v>
      </c>
      <c r="F10" s="7" t="s">
        <v>32</v>
      </c>
      <c r="G10" s="13" t="s">
        <v>18</v>
      </c>
      <c r="H10" s="6" t="s">
        <v>64</v>
      </c>
      <c r="I10" s="20" t="s">
        <v>148</v>
      </c>
      <c r="J10" s="6" t="s">
        <v>144</v>
      </c>
      <c r="K10" s="6" t="s">
        <v>14</v>
      </c>
      <c r="L10" s="6" t="s">
        <v>21</v>
      </c>
      <c r="M10" s="6" t="s">
        <v>65</v>
      </c>
      <c r="N10" s="6" t="s">
        <v>66</v>
      </c>
      <c r="O10" s="6" t="s">
        <v>67</v>
      </c>
      <c r="P10" s="16">
        <v>43087</v>
      </c>
      <c r="Q10" s="16">
        <v>43105</v>
      </c>
      <c r="R10" s="6">
        <v>8</v>
      </c>
      <c r="S10" s="6" t="s">
        <v>134</v>
      </c>
      <c r="T10" s="6">
        <v>200</v>
      </c>
      <c r="U10" s="6">
        <v>15</v>
      </c>
      <c r="V10" s="6">
        <v>60</v>
      </c>
      <c r="W10" s="6">
        <v>40</v>
      </c>
      <c r="X10" s="6">
        <v>40</v>
      </c>
      <c r="Y10" s="6">
        <v>60</v>
      </c>
      <c r="Z10" s="6"/>
    </row>
    <row r="11" spans="1:26" s="10" customFormat="1" ht="16.5">
      <c r="A11" s="4">
        <v>10</v>
      </c>
      <c r="B11" s="24"/>
      <c r="C11" s="12" t="s">
        <v>38</v>
      </c>
      <c r="D11" s="3" t="s">
        <v>50</v>
      </c>
      <c r="E11" s="12" t="s">
        <v>51</v>
      </c>
      <c r="F11" s="7" t="s">
        <v>32</v>
      </c>
      <c r="G11" s="13" t="s">
        <v>18</v>
      </c>
      <c r="H11" s="6" t="s">
        <v>70</v>
      </c>
      <c r="I11" s="20" t="s">
        <v>149</v>
      </c>
      <c r="J11" s="6" t="s">
        <v>144</v>
      </c>
      <c r="K11" s="6" t="s">
        <v>14</v>
      </c>
      <c r="L11" s="6" t="s">
        <v>21</v>
      </c>
      <c r="M11" s="6" t="s">
        <v>62</v>
      </c>
      <c r="N11" s="6" t="s">
        <v>63</v>
      </c>
      <c r="O11" s="6" t="s">
        <v>67</v>
      </c>
      <c r="P11" s="16">
        <v>43222</v>
      </c>
      <c r="Q11" s="16">
        <v>43312</v>
      </c>
      <c r="R11" s="6">
        <v>20</v>
      </c>
      <c r="S11" s="6" t="s">
        <v>134</v>
      </c>
      <c r="T11" s="6">
        <v>100</v>
      </c>
      <c r="U11" s="6">
        <v>10</v>
      </c>
      <c r="V11" s="6"/>
      <c r="W11" s="6"/>
      <c r="X11" s="6">
        <v>40</v>
      </c>
      <c r="Y11" s="6">
        <v>60</v>
      </c>
      <c r="Z11" s="21"/>
    </row>
    <row r="12" spans="1:26" s="10" customFormat="1" ht="16.5">
      <c r="A12" s="4">
        <v>11</v>
      </c>
      <c r="B12" s="24"/>
      <c r="C12" s="12" t="s">
        <v>38</v>
      </c>
      <c r="D12" s="3" t="s">
        <v>50</v>
      </c>
      <c r="E12" s="12" t="s">
        <v>51</v>
      </c>
      <c r="F12" s="7" t="s">
        <v>32</v>
      </c>
      <c r="G12" s="13" t="s">
        <v>18</v>
      </c>
      <c r="H12" s="6" t="s">
        <v>64</v>
      </c>
      <c r="I12" s="20" t="s">
        <v>150</v>
      </c>
      <c r="J12" s="6" t="s">
        <v>144</v>
      </c>
      <c r="K12" s="6" t="s">
        <v>14</v>
      </c>
      <c r="L12" s="6" t="s">
        <v>21</v>
      </c>
      <c r="M12" s="6" t="s">
        <v>71</v>
      </c>
      <c r="N12" s="6" t="s">
        <v>66</v>
      </c>
      <c r="O12" s="6" t="s">
        <v>15</v>
      </c>
      <c r="P12" s="16">
        <v>43132</v>
      </c>
      <c r="Q12" s="16">
        <v>43217</v>
      </c>
      <c r="R12" s="6">
        <v>18</v>
      </c>
      <c r="S12" s="6" t="s">
        <v>134</v>
      </c>
      <c r="T12" s="6">
        <v>100</v>
      </c>
      <c r="U12" s="6">
        <v>10</v>
      </c>
      <c r="V12" s="6"/>
      <c r="W12" s="6">
        <v>20</v>
      </c>
      <c r="X12" s="6">
        <v>30</v>
      </c>
      <c r="Y12" s="6">
        <v>50</v>
      </c>
      <c r="Z12" s="21"/>
    </row>
    <row r="13" spans="1:26" s="10" customFormat="1" ht="16.5">
      <c r="A13" s="4">
        <v>12</v>
      </c>
      <c r="B13" s="24"/>
      <c r="C13" s="12" t="s">
        <v>38</v>
      </c>
      <c r="D13" s="3" t="s">
        <v>50</v>
      </c>
      <c r="E13" s="12" t="s">
        <v>51</v>
      </c>
      <c r="F13" s="7" t="s">
        <v>32</v>
      </c>
      <c r="G13" s="13" t="s">
        <v>18</v>
      </c>
      <c r="H13" s="6" t="s">
        <v>70</v>
      </c>
      <c r="I13" s="20" t="s">
        <v>151</v>
      </c>
      <c r="J13" s="6" t="s">
        <v>144</v>
      </c>
      <c r="K13" s="6" t="s">
        <v>14</v>
      </c>
      <c r="L13" s="6" t="s">
        <v>21</v>
      </c>
      <c r="M13" s="6" t="s">
        <v>62</v>
      </c>
      <c r="N13" s="6" t="s">
        <v>63</v>
      </c>
      <c r="O13" s="6" t="s">
        <v>67</v>
      </c>
      <c r="P13" s="16">
        <v>43313</v>
      </c>
      <c r="Q13" s="16">
        <v>43434</v>
      </c>
      <c r="R13" s="6">
        <v>18</v>
      </c>
      <c r="S13" s="6" t="s">
        <v>135</v>
      </c>
      <c r="T13" s="6">
        <v>60</v>
      </c>
      <c r="U13" s="6">
        <v>10</v>
      </c>
      <c r="V13" s="6">
        <f>T13*0.1</f>
        <v>6</v>
      </c>
      <c r="W13" s="6">
        <f>T13*0.3</f>
        <v>18</v>
      </c>
      <c r="X13" s="6">
        <f>T13*0.2</f>
        <v>12</v>
      </c>
      <c r="Y13" s="6">
        <f>T13*0.4</f>
        <v>24</v>
      </c>
      <c r="Z13" s="21"/>
    </row>
    <row r="14" spans="1:26" s="10" customFormat="1" ht="16.5">
      <c r="A14" s="4">
        <v>13</v>
      </c>
      <c r="B14" s="24"/>
      <c r="C14" s="12" t="s">
        <v>38</v>
      </c>
      <c r="D14" s="3" t="s">
        <v>50</v>
      </c>
      <c r="E14" s="12" t="s">
        <v>51</v>
      </c>
      <c r="F14" s="7" t="s">
        <v>32</v>
      </c>
      <c r="G14" s="13" t="s">
        <v>18</v>
      </c>
      <c r="H14" s="6" t="s">
        <v>64</v>
      </c>
      <c r="I14" s="20" t="s">
        <v>152</v>
      </c>
      <c r="J14" s="6" t="s">
        <v>144</v>
      </c>
      <c r="K14" s="6" t="s">
        <v>14</v>
      </c>
      <c r="L14" s="6" t="s">
        <v>21</v>
      </c>
      <c r="M14" s="6" t="s">
        <v>71</v>
      </c>
      <c r="N14" s="6" t="s">
        <v>66</v>
      </c>
      <c r="O14" s="6" t="s">
        <v>15</v>
      </c>
      <c r="P14" s="16">
        <v>43346</v>
      </c>
      <c r="Q14" s="16">
        <v>43465</v>
      </c>
      <c r="R14" s="6">
        <v>24</v>
      </c>
      <c r="S14" s="6" t="s">
        <v>135</v>
      </c>
      <c r="T14" s="6">
        <v>200</v>
      </c>
      <c r="U14" s="6">
        <v>10</v>
      </c>
      <c r="V14" s="6">
        <f t="shared" ref="V14:V16" si="0">T14*0.1</f>
        <v>20</v>
      </c>
      <c r="W14" s="6">
        <f t="shared" ref="W14:W16" si="1">T14*0.3</f>
        <v>60</v>
      </c>
      <c r="X14" s="6">
        <f t="shared" ref="X14:X16" si="2">T14*0.2</f>
        <v>40</v>
      </c>
      <c r="Y14" s="6">
        <f t="shared" ref="Y14:Y16" si="3">T14*0.4</f>
        <v>80</v>
      </c>
      <c r="Z14" s="21"/>
    </row>
    <row r="15" spans="1:26" s="10" customFormat="1" ht="16.5">
      <c r="A15" s="4">
        <v>14</v>
      </c>
      <c r="B15" s="24"/>
      <c r="C15" s="12" t="s">
        <v>38</v>
      </c>
      <c r="D15" s="3" t="s">
        <v>50</v>
      </c>
      <c r="E15" s="12" t="s">
        <v>51</v>
      </c>
      <c r="F15" s="7" t="s">
        <v>32</v>
      </c>
      <c r="G15" s="13" t="s">
        <v>18</v>
      </c>
      <c r="H15" s="6" t="s">
        <v>64</v>
      </c>
      <c r="I15" s="20" t="s">
        <v>153</v>
      </c>
      <c r="J15" s="6" t="s">
        <v>144</v>
      </c>
      <c r="K15" s="6" t="s">
        <v>14</v>
      </c>
      <c r="L15" s="6" t="s">
        <v>21</v>
      </c>
      <c r="M15" s="6" t="s">
        <v>71</v>
      </c>
      <c r="N15" s="6" t="s">
        <v>66</v>
      </c>
      <c r="O15" s="6" t="s">
        <v>15</v>
      </c>
      <c r="P15" s="16">
        <v>43346</v>
      </c>
      <c r="Q15" s="16">
        <v>43465</v>
      </c>
      <c r="R15" s="6">
        <v>28</v>
      </c>
      <c r="S15" s="6" t="s">
        <v>135</v>
      </c>
      <c r="T15" s="6">
        <v>200</v>
      </c>
      <c r="U15" s="6">
        <v>10</v>
      </c>
      <c r="V15" s="6">
        <f t="shared" si="0"/>
        <v>20</v>
      </c>
      <c r="W15" s="6">
        <f t="shared" si="1"/>
        <v>60</v>
      </c>
      <c r="X15" s="6">
        <f t="shared" si="2"/>
        <v>40</v>
      </c>
      <c r="Y15" s="6">
        <f t="shared" si="3"/>
        <v>80</v>
      </c>
      <c r="Z15" s="21"/>
    </row>
    <row r="16" spans="1:26" s="10" customFormat="1" ht="16.5">
      <c r="A16" s="4">
        <v>15</v>
      </c>
      <c r="B16" s="24"/>
      <c r="C16" s="12" t="s">
        <v>38</v>
      </c>
      <c r="D16" s="3" t="s">
        <v>50</v>
      </c>
      <c r="E16" s="12" t="s">
        <v>51</v>
      </c>
      <c r="F16" s="7" t="s">
        <v>32</v>
      </c>
      <c r="G16" s="13" t="s">
        <v>18</v>
      </c>
      <c r="H16" s="6" t="s">
        <v>64</v>
      </c>
      <c r="I16" s="20" t="s">
        <v>154</v>
      </c>
      <c r="J16" s="6" t="s">
        <v>144</v>
      </c>
      <c r="K16" s="6" t="s">
        <v>14</v>
      </c>
      <c r="L16" s="6" t="s">
        <v>21</v>
      </c>
      <c r="M16" s="6" t="s">
        <v>69</v>
      </c>
      <c r="N16" s="6" t="s">
        <v>66</v>
      </c>
      <c r="O16" s="6" t="s">
        <v>15</v>
      </c>
      <c r="P16" s="16">
        <v>43346</v>
      </c>
      <c r="Q16" s="16">
        <v>43465</v>
      </c>
      <c r="R16" s="6">
        <v>16</v>
      </c>
      <c r="S16" s="6" t="s">
        <v>135</v>
      </c>
      <c r="T16" s="6">
        <v>100</v>
      </c>
      <c r="U16" s="6">
        <v>10</v>
      </c>
      <c r="V16" s="6">
        <f t="shared" si="0"/>
        <v>10</v>
      </c>
      <c r="W16" s="6">
        <f t="shared" si="1"/>
        <v>30</v>
      </c>
      <c r="X16" s="6">
        <f t="shared" si="2"/>
        <v>20</v>
      </c>
      <c r="Y16" s="6">
        <f t="shared" si="3"/>
        <v>40</v>
      </c>
      <c r="Z16" s="21"/>
    </row>
    <row r="17" spans="1:26" s="10" customFormat="1" ht="16.5">
      <c r="A17" s="4">
        <v>16</v>
      </c>
      <c r="B17" s="24"/>
      <c r="C17" s="12" t="s">
        <v>17</v>
      </c>
      <c r="D17" s="3" t="s">
        <v>50</v>
      </c>
      <c r="E17" s="12" t="s">
        <v>51</v>
      </c>
      <c r="F17" s="7" t="s">
        <v>32</v>
      </c>
      <c r="G17" s="13" t="s">
        <v>18</v>
      </c>
      <c r="H17" s="6" t="s">
        <v>64</v>
      </c>
      <c r="I17" s="20" t="s">
        <v>155</v>
      </c>
      <c r="J17" s="6" t="s">
        <v>146</v>
      </c>
      <c r="K17" s="6" t="s">
        <v>14</v>
      </c>
      <c r="L17" s="6" t="s">
        <v>21</v>
      </c>
      <c r="M17" s="6" t="s">
        <v>65</v>
      </c>
      <c r="N17" s="6" t="s">
        <v>66</v>
      </c>
      <c r="O17" s="6" t="s">
        <v>15</v>
      </c>
      <c r="P17" s="16">
        <v>43094</v>
      </c>
      <c r="Q17" s="16">
        <v>43119</v>
      </c>
      <c r="R17" s="6">
        <v>8</v>
      </c>
      <c r="S17" s="6" t="s">
        <v>134</v>
      </c>
      <c r="T17" s="6">
        <v>60</v>
      </c>
      <c r="U17" s="6">
        <v>5</v>
      </c>
      <c r="V17" s="6">
        <v>10</v>
      </c>
      <c r="W17" s="6">
        <v>30</v>
      </c>
      <c r="X17" s="6">
        <v>10</v>
      </c>
      <c r="Y17" s="6">
        <v>10</v>
      </c>
      <c r="Z17" s="21"/>
    </row>
    <row r="18" spans="1:26" s="10" customFormat="1" ht="16.5">
      <c r="A18" s="4">
        <v>17</v>
      </c>
      <c r="B18" s="24"/>
      <c r="C18" s="12" t="s">
        <v>38</v>
      </c>
      <c r="D18" s="3" t="s">
        <v>50</v>
      </c>
      <c r="E18" s="12" t="s">
        <v>51</v>
      </c>
      <c r="F18" s="7" t="s">
        <v>32</v>
      </c>
      <c r="G18" s="13" t="s">
        <v>18</v>
      </c>
      <c r="H18" s="6" t="s">
        <v>64</v>
      </c>
      <c r="I18" s="20" t="s">
        <v>156</v>
      </c>
      <c r="J18" s="6" t="s">
        <v>144</v>
      </c>
      <c r="K18" s="6" t="s">
        <v>14</v>
      </c>
      <c r="L18" s="6" t="s">
        <v>21</v>
      </c>
      <c r="M18" s="6" t="s">
        <v>71</v>
      </c>
      <c r="N18" s="6" t="s">
        <v>66</v>
      </c>
      <c r="O18" s="6" t="s">
        <v>15</v>
      </c>
      <c r="P18" s="16">
        <v>43227</v>
      </c>
      <c r="Q18" s="16">
        <v>43343</v>
      </c>
      <c r="R18" s="6">
        <v>32</v>
      </c>
      <c r="S18" s="6" t="s">
        <v>134</v>
      </c>
      <c r="T18" s="6">
        <v>200</v>
      </c>
      <c r="U18" s="6">
        <v>10</v>
      </c>
      <c r="V18" s="6"/>
      <c r="W18" s="6"/>
      <c r="X18" s="6">
        <v>80</v>
      </c>
      <c r="Y18" s="6">
        <v>120</v>
      </c>
      <c r="Z18" s="21"/>
    </row>
    <row r="19" spans="1:26" s="10" customFormat="1" ht="16.5">
      <c r="A19" s="4">
        <v>20</v>
      </c>
      <c r="B19" s="24"/>
      <c r="C19" s="12" t="s">
        <v>38</v>
      </c>
      <c r="D19" s="3" t="s">
        <v>50</v>
      </c>
      <c r="E19" s="12" t="s">
        <v>51</v>
      </c>
      <c r="F19" s="7" t="s">
        <v>32</v>
      </c>
      <c r="G19" s="13" t="s">
        <v>18</v>
      </c>
      <c r="H19" s="6" t="s">
        <v>64</v>
      </c>
      <c r="I19" s="20" t="s">
        <v>157</v>
      </c>
      <c r="J19" s="6" t="s">
        <v>144</v>
      </c>
      <c r="K19" s="6" t="s">
        <v>14</v>
      </c>
      <c r="L19" s="6" t="s">
        <v>21</v>
      </c>
      <c r="M19" s="6" t="s">
        <v>69</v>
      </c>
      <c r="N19" s="6" t="s">
        <v>66</v>
      </c>
      <c r="O19" s="6" t="s">
        <v>67</v>
      </c>
      <c r="P19" s="16">
        <v>43346</v>
      </c>
      <c r="Q19" s="16">
        <v>43465</v>
      </c>
      <c r="R19" s="6">
        <v>24</v>
      </c>
      <c r="S19" s="6" t="s">
        <v>135</v>
      </c>
      <c r="T19" s="6">
        <v>100</v>
      </c>
      <c r="U19" s="6">
        <v>10</v>
      </c>
      <c r="V19" s="6">
        <f t="shared" ref="V19" si="4">T19*0.1</f>
        <v>10</v>
      </c>
      <c r="W19" s="6">
        <f t="shared" ref="W19" si="5">T19*0.3</f>
        <v>30</v>
      </c>
      <c r="X19" s="6">
        <f t="shared" ref="X19" si="6">T19*0.2</f>
        <v>20</v>
      </c>
      <c r="Y19" s="6">
        <f t="shared" ref="Y19" si="7">T19*0.4</f>
        <v>40</v>
      </c>
      <c r="Z19" s="21"/>
    </row>
    <row r="20" spans="1:26" s="10" customFormat="1" ht="16.5">
      <c r="A20" s="4">
        <v>22</v>
      </c>
      <c r="B20" s="24"/>
      <c r="C20" s="12" t="s">
        <v>38</v>
      </c>
      <c r="D20" s="3" t="s">
        <v>50</v>
      </c>
      <c r="E20" s="12" t="s">
        <v>51</v>
      </c>
      <c r="F20" s="7" t="s">
        <v>32</v>
      </c>
      <c r="G20" s="13" t="s">
        <v>72</v>
      </c>
      <c r="H20" s="6" t="s">
        <v>13</v>
      </c>
      <c r="I20" s="9" t="s">
        <v>158</v>
      </c>
      <c r="J20" s="6" t="s">
        <v>159</v>
      </c>
      <c r="K20" s="6" t="s">
        <v>14</v>
      </c>
      <c r="L20" s="6" t="s">
        <v>21</v>
      </c>
      <c r="M20" s="6" t="s">
        <v>74</v>
      </c>
      <c r="N20" s="6" t="s">
        <v>76</v>
      </c>
      <c r="O20" s="6" t="s">
        <v>15</v>
      </c>
      <c r="P20" s="16">
        <v>43087</v>
      </c>
      <c r="Q20" s="16">
        <v>43141</v>
      </c>
      <c r="R20" s="6">
        <v>15</v>
      </c>
      <c r="S20" s="6"/>
      <c r="T20" s="6">
        <v>120</v>
      </c>
      <c r="U20" s="6">
        <v>10</v>
      </c>
      <c r="V20" s="6">
        <f t="shared" ref="V20" si="8">T20*0.1</f>
        <v>12</v>
      </c>
      <c r="W20" s="6">
        <f t="shared" ref="W20" si="9">T20*0.3</f>
        <v>36</v>
      </c>
      <c r="X20" s="6">
        <f t="shared" ref="X20" si="10">T20*0.2</f>
        <v>24</v>
      </c>
      <c r="Y20" s="6">
        <f t="shared" ref="Y20" si="11">T20*0.4</f>
        <v>48</v>
      </c>
      <c r="Z20" s="8"/>
    </row>
    <row r="21" spans="1:26" s="10" customFormat="1" ht="16.5">
      <c r="A21" s="4">
        <v>23</v>
      </c>
      <c r="B21" s="24"/>
      <c r="C21" s="12" t="s">
        <v>17</v>
      </c>
      <c r="D21" s="3" t="s">
        <v>50</v>
      </c>
      <c r="E21" s="12" t="s">
        <v>51</v>
      </c>
      <c r="F21" s="7" t="s">
        <v>32</v>
      </c>
      <c r="G21" s="13" t="s">
        <v>18</v>
      </c>
      <c r="H21" s="6" t="s">
        <v>13</v>
      </c>
      <c r="I21" s="9" t="s">
        <v>160</v>
      </c>
      <c r="J21" s="6" t="s">
        <v>146</v>
      </c>
      <c r="K21" s="6" t="s">
        <v>14</v>
      </c>
      <c r="L21" s="6" t="s">
        <v>21</v>
      </c>
      <c r="M21" s="6" t="s">
        <v>74</v>
      </c>
      <c r="N21" s="6" t="s">
        <v>77</v>
      </c>
      <c r="O21" s="6" t="s">
        <v>75</v>
      </c>
      <c r="P21" s="16">
        <v>43157</v>
      </c>
      <c r="Q21" s="16">
        <v>43250</v>
      </c>
      <c r="R21" s="6">
        <v>30</v>
      </c>
      <c r="S21" s="6"/>
      <c r="T21" s="6"/>
      <c r="U21" s="6"/>
      <c r="V21" s="6"/>
      <c r="W21" s="6"/>
      <c r="X21" s="6"/>
      <c r="Y21" s="6"/>
      <c r="Z21" s="8"/>
    </row>
    <row r="22" spans="1:26" s="10" customFormat="1" ht="16.5">
      <c r="A22" s="4">
        <v>25</v>
      </c>
      <c r="B22" s="24"/>
      <c r="C22" s="12" t="s">
        <v>38</v>
      </c>
      <c r="D22" s="3" t="s">
        <v>50</v>
      </c>
      <c r="E22" s="12" t="s">
        <v>51</v>
      </c>
      <c r="F22" s="7" t="s">
        <v>32</v>
      </c>
      <c r="G22" s="13" t="s">
        <v>72</v>
      </c>
      <c r="H22" s="6" t="s">
        <v>13</v>
      </c>
      <c r="I22" s="9" t="s">
        <v>160</v>
      </c>
      <c r="J22" s="6" t="s">
        <v>161</v>
      </c>
      <c r="K22" s="6" t="s">
        <v>14</v>
      </c>
      <c r="L22" s="6" t="s">
        <v>21</v>
      </c>
      <c r="M22" s="6" t="s">
        <v>74</v>
      </c>
      <c r="N22" s="6" t="s">
        <v>77</v>
      </c>
      <c r="O22" s="6" t="s">
        <v>75</v>
      </c>
      <c r="P22" s="16">
        <v>43266</v>
      </c>
      <c r="Q22" s="16">
        <v>43373</v>
      </c>
      <c r="R22" s="6">
        <v>25</v>
      </c>
      <c r="S22" s="6"/>
      <c r="T22" s="6">
        <v>80</v>
      </c>
      <c r="U22" s="6">
        <v>5</v>
      </c>
      <c r="V22" s="6">
        <f t="shared" ref="V22" si="12">T22*0.1</f>
        <v>8</v>
      </c>
      <c r="W22" s="6">
        <f t="shared" ref="W22" si="13">T22*0.3</f>
        <v>24</v>
      </c>
      <c r="X22" s="6">
        <f t="shared" ref="X22" si="14">T22*0.2</f>
        <v>16</v>
      </c>
      <c r="Y22" s="6">
        <f t="shared" ref="Y22" si="15">T22*0.4</f>
        <v>32</v>
      </c>
      <c r="Z22" s="8"/>
    </row>
    <row r="23" spans="1:26" s="10" customFormat="1" ht="16.5">
      <c r="A23" s="4">
        <v>26</v>
      </c>
      <c r="B23" s="24"/>
      <c r="C23" s="12" t="s">
        <v>38</v>
      </c>
      <c r="D23" s="3" t="s">
        <v>50</v>
      </c>
      <c r="E23" s="12" t="s">
        <v>51</v>
      </c>
      <c r="F23" s="7" t="s">
        <v>32</v>
      </c>
      <c r="G23" s="13" t="s">
        <v>18</v>
      </c>
      <c r="H23" s="7" t="s">
        <v>78</v>
      </c>
      <c r="I23" s="9" t="s">
        <v>162</v>
      </c>
      <c r="J23" s="7" t="s">
        <v>163</v>
      </c>
      <c r="K23" s="12" t="s">
        <v>14</v>
      </c>
      <c r="L23" s="7" t="s">
        <v>21</v>
      </c>
      <c r="M23" s="12" t="s">
        <v>79</v>
      </c>
      <c r="N23" s="7" t="s">
        <v>80</v>
      </c>
      <c r="O23" s="12" t="s">
        <v>15</v>
      </c>
      <c r="P23" s="16">
        <v>43026</v>
      </c>
      <c r="Q23" s="16">
        <v>43119</v>
      </c>
      <c r="R23" s="7">
        <v>85</v>
      </c>
      <c r="S23" s="12" t="s">
        <v>16</v>
      </c>
      <c r="T23" s="7">
        <v>600</v>
      </c>
      <c r="U23" s="12">
        <v>5</v>
      </c>
      <c r="V23" s="7">
        <v>80</v>
      </c>
      <c r="W23" s="12">
        <v>180</v>
      </c>
      <c r="X23" s="7">
        <v>100</v>
      </c>
      <c r="Y23" s="12">
        <v>240</v>
      </c>
      <c r="Z23" s="22"/>
    </row>
    <row r="24" spans="1:26" s="10" customFormat="1" ht="16.5">
      <c r="A24" s="4">
        <v>27</v>
      </c>
      <c r="B24" s="24"/>
      <c r="C24" s="12" t="s">
        <v>38</v>
      </c>
      <c r="D24" s="3" t="s">
        <v>50</v>
      </c>
      <c r="E24" s="12" t="s">
        <v>51</v>
      </c>
      <c r="F24" s="7" t="s">
        <v>32</v>
      </c>
      <c r="G24" s="13" t="s">
        <v>81</v>
      </c>
      <c r="H24" s="7" t="s">
        <v>78</v>
      </c>
      <c r="I24" s="9" t="s">
        <v>164</v>
      </c>
      <c r="J24" s="7" t="s">
        <v>165</v>
      </c>
      <c r="K24" s="12" t="s">
        <v>14</v>
      </c>
      <c r="L24" s="7" t="s">
        <v>21</v>
      </c>
      <c r="M24" s="12" t="s">
        <v>79</v>
      </c>
      <c r="N24" s="7" t="s">
        <v>80</v>
      </c>
      <c r="O24" s="12" t="s">
        <v>15</v>
      </c>
      <c r="P24" s="16">
        <v>43440</v>
      </c>
      <c r="Q24" s="16">
        <v>43133</v>
      </c>
      <c r="R24" s="7">
        <v>30</v>
      </c>
      <c r="S24" s="12" t="s">
        <v>16</v>
      </c>
      <c r="T24" s="7"/>
      <c r="U24" s="12"/>
      <c r="V24" s="7"/>
      <c r="W24" s="12"/>
      <c r="X24" s="7"/>
      <c r="Y24" s="12"/>
      <c r="Z24" s="22"/>
    </row>
    <row r="25" spans="1:26" s="10" customFormat="1" ht="16.5">
      <c r="A25" s="4">
        <v>28</v>
      </c>
      <c r="B25" s="24"/>
      <c r="C25" s="12" t="s">
        <v>38</v>
      </c>
      <c r="D25" s="3" t="s">
        <v>50</v>
      </c>
      <c r="E25" s="12" t="s">
        <v>51</v>
      </c>
      <c r="F25" s="7" t="s">
        <v>32</v>
      </c>
      <c r="G25" s="13" t="s">
        <v>18</v>
      </c>
      <c r="H25" s="7" t="s">
        <v>78</v>
      </c>
      <c r="I25" s="9" t="s">
        <v>166</v>
      </c>
      <c r="J25" s="7" t="s">
        <v>167</v>
      </c>
      <c r="K25" s="12" t="s">
        <v>14</v>
      </c>
      <c r="L25" s="7" t="s">
        <v>21</v>
      </c>
      <c r="M25" s="12" t="s">
        <v>79</v>
      </c>
      <c r="N25" s="7" t="s">
        <v>80</v>
      </c>
      <c r="O25" s="12" t="s">
        <v>15</v>
      </c>
      <c r="P25" s="16">
        <v>43124</v>
      </c>
      <c r="Q25" s="16">
        <v>43190</v>
      </c>
      <c r="R25" s="7">
        <v>30</v>
      </c>
      <c r="S25" s="12" t="s">
        <v>16</v>
      </c>
      <c r="T25" s="7"/>
      <c r="U25" s="12"/>
      <c r="V25" s="7"/>
      <c r="W25" s="12"/>
      <c r="X25" s="7"/>
      <c r="Y25" s="12"/>
      <c r="Z25" s="22"/>
    </row>
    <row r="26" spans="1:26" s="10" customFormat="1" ht="16.5">
      <c r="A26" s="4">
        <v>29</v>
      </c>
      <c r="B26" s="24"/>
      <c r="C26" s="12" t="s">
        <v>38</v>
      </c>
      <c r="D26" s="3" t="s">
        <v>50</v>
      </c>
      <c r="E26" s="12" t="s">
        <v>51</v>
      </c>
      <c r="F26" s="7" t="s">
        <v>32</v>
      </c>
      <c r="G26" s="13" t="s">
        <v>18</v>
      </c>
      <c r="H26" s="7" t="s">
        <v>78</v>
      </c>
      <c r="I26" s="9" t="s">
        <v>168</v>
      </c>
      <c r="J26" s="7" t="s">
        <v>144</v>
      </c>
      <c r="K26" s="12" t="s">
        <v>14</v>
      </c>
      <c r="L26" s="7" t="s">
        <v>21</v>
      </c>
      <c r="M26" s="12" t="s">
        <v>79</v>
      </c>
      <c r="N26" s="7" t="s">
        <v>80</v>
      </c>
      <c r="O26" s="12" t="s">
        <v>15</v>
      </c>
      <c r="P26" s="16">
        <v>43191</v>
      </c>
      <c r="Q26" s="16">
        <v>43281</v>
      </c>
      <c r="R26" s="7">
        <v>40</v>
      </c>
      <c r="S26" s="12" t="s">
        <v>134</v>
      </c>
      <c r="T26" s="7"/>
      <c r="U26" s="12"/>
      <c r="V26" s="7"/>
      <c r="W26" s="12"/>
      <c r="X26" s="7"/>
      <c r="Y26" s="12"/>
      <c r="Z26" s="22"/>
    </row>
    <row r="27" spans="1:26" s="10" customFormat="1" ht="16.5">
      <c r="A27" s="4">
        <v>30</v>
      </c>
      <c r="B27" s="24"/>
      <c r="C27" s="12" t="s">
        <v>38</v>
      </c>
      <c r="D27" s="3" t="s">
        <v>50</v>
      </c>
      <c r="E27" s="12" t="s">
        <v>51</v>
      </c>
      <c r="F27" s="7" t="s">
        <v>32</v>
      </c>
      <c r="G27" s="13" t="s">
        <v>18</v>
      </c>
      <c r="H27" s="7" t="s">
        <v>78</v>
      </c>
      <c r="I27" s="9" t="s">
        <v>169</v>
      </c>
      <c r="J27" s="7" t="s">
        <v>82</v>
      </c>
      <c r="K27" s="12" t="s">
        <v>14</v>
      </c>
      <c r="L27" s="7" t="s">
        <v>21</v>
      </c>
      <c r="M27" s="12" t="s">
        <v>79</v>
      </c>
      <c r="N27" s="7" t="s">
        <v>80</v>
      </c>
      <c r="O27" s="12" t="s">
        <v>15</v>
      </c>
      <c r="P27" s="16">
        <v>43261</v>
      </c>
      <c r="Q27" s="16">
        <v>43322</v>
      </c>
      <c r="R27" s="7">
        <v>30</v>
      </c>
      <c r="S27" s="12" t="s">
        <v>134</v>
      </c>
      <c r="T27" s="7"/>
      <c r="U27" s="12"/>
      <c r="V27" s="7"/>
      <c r="W27" s="12"/>
      <c r="X27" s="7"/>
      <c r="Y27" s="12"/>
      <c r="Z27" s="22"/>
    </row>
    <row r="28" spans="1:26" s="10" customFormat="1" ht="16.5">
      <c r="A28" s="4">
        <v>31</v>
      </c>
      <c r="B28" s="24"/>
      <c r="C28" s="12" t="s">
        <v>38</v>
      </c>
      <c r="D28" s="3" t="s">
        <v>50</v>
      </c>
      <c r="E28" s="12" t="s">
        <v>51</v>
      </c>
      <c r="F28" s="7" t="s">
        <v>32</v>
      </c>
      <c r="G28" s="13" t="s">
        <v>18</v>
      </c>
      <c r="H28" s="7" t="s">
        <v>78</v>
      </c>
      <c r="I28" s="9" t="s">
        <v>170</v>
      </c>
      <c r="J28" s="7" t="s">
        <v>83</v>
      </c>
      <c r="K28" s="12" t="s">
        <v>14</v>
      </c>
      <c r="L28" s="7" t="s">
        <v>21</v>
      </c>
      <c r="M28" s="12" t="s">
        <v>79</v>
      </c>
      <c r="N28" s="7" t="s">
        <v>80</v>
      </c>
      <c r="O28" s="12" t="s">
        <v>15</v>
      </c>
      <c r="P28" s="16">
        <v>43301</v>
      </c>
      <c r="Q28" s="16">
        <v>43373</v>
      </c>
      <c r="R28" s="7">
        <v>30</v>
      </c>
      <c r="S28" s="12" t="s">
        <v>134</v>
      </c>
      <c r="T28" s="7"/>
      <c r="U28" s="12"/>
      <c r="V28" s="7"/>
      <c r="W28" s="12"/>
      <c r="X28" s="7"/>
      <c r="Y28" s="12"/>
      <c r="Z28" s="22"/>
    </row>
    <row r="29" spans="1:26" s="10" customFormat="1" ht="16.5">
      <c r="A29" s="4">
        <v>32</v>
      </c>
      <c r="B29" s="24"/>
      <c r="C29" s="12" t="s">
        <v>38</v>
      </c>
      <c r="D29" s="3" t="s">
        <v>50</v>
      </c>
      <c r="E29" s="12" t="s">
        <v>51</v>
      </c>
      <c r="F29" s="7" t="s">
        <v>32</v>
      </c>
      <c r="G29" s="13" t="s">
        <v>18</v>
      </c>
      <c r="H29" s="7" t="s">
        <v>78</v>
      </c>
      <c r="I29" s="9" t="s">
        <v>171</v>
      </c>
      <c r="J29" s="7" t="s">
        <v>84</v>
      </c>
      <c r="K29" s="12" t="s">
        <v>14</v>
      </c>
      <c r="L29" s="7" t="s">
        <v>21</v>
      </c>
      <c r="M29" s="12" t="s">
        <v>79</v>
      </c>
      <c r="N29" s="7" t="s">
        <v>80</v>
      </c>
      <c r="O29" s="12" t="s">
        <v>15</v>
      </c>
      <c r="P29" s="16">
        <v>43332</v>
      </c>
      <c r="Q29" s="16">
        <v>43403</v>
      </c>
      <c r="R29" s="7">
        <v>30</v>
      </c>
      <c r="S29" s="12" t="s">
        <v>134</v>
      </c>
      <c r="T29" s="7"/>
      <c r="U29" s="12"/>
      <c r="V29" s="7"/>
      <c r="W29" s="12"/>
      <c r="X29" s="7"/>
      <c r="Y29" s="12"/>
      <c r="Z29" s="22"/>
    </row>
    <row r="30" spans="1:26" s="10" customFormat="1" ht="16.5">
      <c r="A30" s="4">
        <v>33</v>
      </c>
      <c r="B30" s="24"/>
      <c r="C30" s="12" t="s">
        <v>38</v>
      </c>
      <c r="D30" s="3" t="s">
        <v>50</v>
      </c>
      <c r="E30" s="12" t="s">
        <v>51</v>
      </c>
      <c r="F30" s="7" t="s">
        <v>32</v>
      </c>
      <c r="G30" s="13" t="s">
        <v>18</v>
      </c>
      <c r="H30" s="7" t="s">
        <v>78</v>
      </c>
      <c r="I30" s="9" t="s">
        <v>172</v>
      </c>
      <c r="J30" s="7" t="s">
        <v>85</v>
      </c>
      <c r="K30" s="12" t="s">
        <v>14</v>
      </c>
      <c r="L30" s="7" t="s">
        <v>21</v>
      </c>
      <c r="M30" s="12" t="s">
        <v>79</v>
      </c>
      <c r="N30" s="7" t="s">
        <v>80</v>
      </c>
      <c r="O30" s="12" t="s">
        <v>15</v>
      </c>
      <c r="P30" s="16">
        <v>43393</v>
      </c>
      <c r="Q30" s="16">
        <v>43465</v>
      </c>
      <c r="R30" s="7">
        <v>30</v>
      </c>
      <c r="S30" s="12" t="s">
        <v>134</v>
      </c>
      <c r="T30" s="7"/>
      <c r="U30" s="12"/>
      <c r="V30" s="7"/>
      <c r="W30" s="12"/>
      <c r="X30" s="7"/>
      <c r="Y30" s="12"/>
      <c r="Z30" s="22"/>
    </row>
  </sheetData>
  <phoneticPr fontId="2" type="noConversion"/>
  <dataValidations count="13">
    <dataValidation type="custom" showInputMessage="1" showErrorMessage="1" sqref="Q1">
      <formula1>"S,A,B,C"</formula1>
    </dataValidation>
    <dataValidation showInputMessage="1" showErrorMessage="1" sqref="N1 P1"/>
    <dataValidation type="list" allowBlank="1" showInputMessage="1" showErrorMessage="1" sqref="L1">
      <formula1>"软件,资源,3D,VR"</formula1>
    </dataValidation>
    <dataValidation type="list" allowBlank="1" showInputMessage="1" showErrorMessage="1" sqref="H23:H30">
      <formula1>"深圳,长沙,合肥,桂林,外包,深圳+合肥"</formula1>
    </dataValidation>
    <dataValidation type="list" allowBlank="1" showInputMessage="1" showErrorMessage="1" sqref="H2:H6 H20:H22">
      <formula1>"深圳,长沙,合肥,桂林,外包"</formula1>
    </dataValidation>
    <dataValidation type="list" allowBlank="1" showInputMessage="1" showErrorMessage="1" sqref="F1:F30">
      <formula1>"教育信息化开发中心,教育实训软件开发中心,教育3D开发中心,资源中心,"</formula1>
    </dataValidation>
    <dataValidation type="list" allowBlank="1" showInputMessage="1" showErrorMessage="1" sqref="K1:K30">
      <formula1>"战略类,主打类,配合类,创新类"</formula1>
    </dataValidation>
    <dataValidation type="list" allowBlank="1" showInputMessage="1" showErrorMessage="1" sqref="D2:D30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E2:E30">
      <formula1>"智慧教育,资源线,VR特色产品线,综合实训线,教学评价线,公共技术产品线"</formula1>
    </dataValidation>
    <dataValidation type="list" allowBlank="1" showInputMessage="1" showErrorMessage="1" sqref="L2:L30">
      <formula1>"自有软件,自有资源,自有硬件"</formula1>
    </dataValidation>
    <dataValidation type="list" allowBlank="1" showInputMessage="1" showErrorMessage="1" sqref="C2:C30">
      <formula1>"新产品,即有产品升级,定制开发,内部使用"</formula1>
    </dataValidation>
    <dataValidation type="list" allowBlank="1" showInputMessage="1" showErrorMessage="1" sqref="G2:G30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O2:O30">
      <formula1>"S,A,B,C"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selection activeCell="I11" sqref="I11"/>
    </sheetView>
  </sheetViews>
  <sheetFormatPr defaultRowHeight="13.5"/>
  <cols>
    <col min="3" max="3" width="18.625" bestFit="1" customWidth="1"/>
    <col min="4" max="5" width="11.25" bestFit="1" customWidth="1"/>
    <col min="6" max="6" width="21.625" bestFit="1" customWidth="1"/>
    <col min="7" max="7" width="18.625" bestFit="1" customWidth="1"/>
    <col min="8" max="8" width="5.75" bestFit="1" customWidth="1"/>
    <col min="9" max="9" width="29.875" bestFit="1" customWidth="1"/>
    <col min="10" max="10" width="5.75" bestFit="1" customWidth="1"/>
    <col min="11" max="11" width="6.375" bestFit="1" customWidth="1"/>
    <col min="12" max="12" width="8" bestFit="1" customWidth="1"/>
    <col min="13" max="13" width="25.75" bestFit="1" customWidth="1"/>
    <col min="14" max="14" width="11.875" bestFit="1" customWidth="1"/>
    <col min="15" max="15" width="9.75" bestFit="1" customWidth="1"/>
    <col min="16" max="17" width="11.125" bestFit="1" customWidth="1"/>
    <col min="18" max="18" width="12.75" bestFit="1" customWidth="1"/>
    <col min="19" max="19" width="16.875" bestFit="1" customWidth="1"/>
    <col min="20" max="20" width="12.5" bestFit="1" customWidth="1"/>
    <col min="21" max="21" width="9.75" bestFit="1" customWidth="1"/>
    <col min="22" max="26" width="9.125" customWidth="1"/>
  </cols>
  <sheetData>
    <row r="1" spans="1:26" s="10" customFormat="1" ht="36">
      <c r="A1" s="11" t="s">
        <v>0</v>
      </c>
      <c r="B1" s="11" t="s">
        <v>22</v>
      </c>
      <c r="C1" s="2" t="s">
        <v>20</v>
      </c>
      <c r="D1" s="2" t="s">
        <v>33</v>
      </c>
      <c r="E1" s="2" t="s">
        <v>1</v>
      </c>
      <c r="F1" s="2" t="s">
        <v>3</v>
      </c>
      <c r="G1" s="2" t="s">
        <v>19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31</v>
      </c>
      <c r="S1" s="2" t="s">
        <v>23</v>
      </c>
      <c r="T1" s="11" t="s">
        <v>26</v>
      </c>
      <c r="U1" s="11" t="s">
        <v>24</v>
      </c>
      <c r="V1" s="11" t="s">
        <v>25</v>
      </c>
      <c r="W1" s="11" t="s">
        <v>27</v>
      </c>
      <c r="X1" s="11" t="s">
        <v>28</v>
      </c>
      <c r="Y1" s="11" t="s">
        <v>29</v>
      </c>
      <c r="Z1" s="11" t="s">
        <v>30</v>
      </c>
    </row>
    <row r="2" spans="1:26" s="10" customFormat="1" ht="16.5">
      <c r="A2" s="4">
        <v>1</v>
      </c>
      <c r="B2" s="4"/>
      <c r="C2" s="12" t="s">
        <v>38</v>
      </c>
      <c r="D2" s="3" t="s">
        <v>86</v>
      </c>
      <c r="E2" s="12" t="s">
        <v>87</v>
      </c>
      <c r="F2" s="7" t="s">
        <v>32</v>
      </c>
      <c r="G2" s="13" t="s">
        <v>72</v>
      </c>
      <c r="H2" s="6" t="s">
        <v>13</v>
      </c>
      <c r="I2" s="12" t="s">
        <v>88</v>
      </c>
      <c r="J2" s="23" t="s">
        <v>89</v>
      </c>
      <c r="K2" s="6" t="s">
        <v>14</v>
      </c>
      <c r="L2" s="6" t="s">
        <v>21</v>
      </c>
      <c r="M2" s="6" t="s">
        <v>90</v>
      </c>
      <c r="N2" s="6" t="s">
        <v>91</v>
      </c>
      <c r="O2" s="6" t="s">
        <v>15</v>
      </c>
      <c r="P2" s="16">
        <v>43102</v>
      </c>
      <c r="Q2" s="16">
        <v>43160</v>
      </c>
      <c r="R2" s="6">
        <v>5</v>
      </c>
      <c r="S2" s="6" t="s">
        <v>55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8"/>
    </row>
    <row r="3" spans="1:26" s="10" customFormat="1" ht="16.5">
      <c r="A3" s="4">
        <v>2</v>
      </c>
      <c r="B3" s="4"/>
      <c r="C3" s="12" t="s">
        <v>38</v>
      </c>
      <c r="D3" s="3" t="s">
        <v>86</v>
      </c>
      <c r="E3" s="12" t="s">
        <v>87</v>
      </c>
      <c r="F3" s="7" t="s">
        <v>32</v>
      </c>
      <c r="G3" s="13" t="s">
        <v>72</v>
      </c>
      <c r="H3" s="6" t="s">
        <v>13</v>
      </c>
      <c r="I3" s="12" t="s">
        <v>88</v>
      </c>
      <c r="J3" s="23" t="s">
        <v>92</v>
      </c>
      <c r="K3" s="6" t="s">
        <v>14</v>
      </c>
      <c r="L3" s="6" t="s">
        <v>21</v>
      </c>
      <c r="M3" s="6" t="s">
        <v>90</v>
      </c>
      <c r="N3" s="6" t="s">
        <v>91</v>
      </c>
      <c r="O3" s="6" t="s">
        <v>15</v>
      </c>
      <c r="P3" s="16">
        <v>43161</v>
      </c>
      <c r="Q3" s="16">
        <v>43465</v>
      </c>
      <c r="R3" s="6">
        <v>300</v>
      </c>
      <c r="S3" s="6" t="s">
        <v>55</v>
      </c>
      <c r="T3" s="6">
        <v>1000</v>
      </c>
      <c r="U3" s="6">
        <v>50</v>
      </c>
      <c r="V3" s="6">
        <v>50</v>
      </c>
      <c r="W3" s="6">
        <v>200</v>
      </c>
      <c r="X3" s="6">
        <v>300</v>
      </c>
      <c r="Y3" s="6">
        <v>450</v>
      </c>
      <c r="Z3" s="8"/>
    </row>
    <row r="4" spans="1:26" s="10" customFormat="1" ht="16.5">
      <c r="A4" s="4">
        <v>3</v>
      </c>
      <c r="B4" s="4"/>
      <c r="C4" s="12" t="s">
        <v>38</v>
      </c>
      <c r="D4" s="3" t="s">
        <v>86</v>
      </c>
      <c r="E4" s="12" t="s">
        <v>87</v>
      </c>
      <c r="F4" s="7" t="s">
        <v>32</v>
      </c>
      <c r="G4" s="13" t="s">
        <v>72</v>
      </c>
      <c r="H4" s="6" t="s">
        <v>13</v>
      </c>
      <c r="I4" s="12" t="s">
        <v>93</v>
      </c>
      <c r="J4" s="23" t="s">
        <v>94</v>
      </c>
      <c r="K4" s="6" t="s">
        <v>95</v>
      </c>
      <c r="L4" s="6" t="s">
        <v>21</v>
      </c>
      <c r="M4" s="6" t="s">
        <v>96</v>
      </c>
      <c r="N4" s="6" t="s">
        <v>97</v>
      </c>
      <c r="O4" s="6" t="s">
        <v>15</v>
      </c>
      <c r="P4" s="16">
        <v>43125</v>
      </c>
      <c r="Q4" s="16">
        <v>43189</v>
      </c>
      <c r="R4" s="6">
        <v>5</v>
      </c>
      <c r="S4" s="6" t="s">
        <v>55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8"/>
    </row>
    <row r="5" spans="1:26" s="10" customFormat="1" ht="16.5">
      <c r="A5" s="4">
        <v>4</v>
      </c>
      <c r="B5" s="4"/>
      <c r="C5" s="12" t="s">
        <v>38</v>
      </c>
      <c r="D5" s="3" t="s">
        <v>86</v>
      </c>
      <c r="E5" s="12" t="s">
        <v>87</v>
      </c>
      <c r="F5" s="7" t="s">
        <v>32</v>
      </c>
      <c r="G5" s="13" t="s">
        <v>72</v>
      </c>
      <c r="H5" s="6" t="s">
        <v>13</v>
      </c>
      <c r="I5" s="12" t="s">
        <v>93</v>
      </c>
      <c r="J5" s="23" t="s">
        <v>73</v>
      </c>
      <c r="K5" s="6" t="s">
        <v>95</v>
      </c>
      <c r="L5" s="6" t="s">
        <v>21</v>
      </c>
      <c r="M5" s="6" t="s">
        <v>96</v>
      </c>
      <c r="N5" s="6" t="s">
        <v>97</v>
      </c>
      <c r="O5" s="6" t="s">
        <v>15</v>
      </c>
      <c r="P5" s="16">
        <v>43191</v>
      </c>
      <c r="Q5" s="16">
        <v>43282</v>
      </c>
      <c r="R5" s="6">
        <v>15</v>
      </c>
      <c r="S5" s="6" t="s">
        <v>55</v>
      </c>
      <c r="T5" s="6">
        <v>100</v>
      </c>
      <c r="U5" s="6">
        <v>15</v>
      </c>
      <c r="V5" s="6">
        <v>0</v>
      </c>
      <c r="W5" s="6">
        <v>0</v>
      </c>
      <c r="X5" s="6">
        <v>40</v>
      </c>
      <c r="Y5" s="6">
        <v>60</v>
      </c>
      <c r="Z5" s="8"/>
    </row>
    <row r="6" spans="1:26" s="10" customFormat="1" ht="16.5">
      <c r="A6" s="4">
        <v>5</v>
      </c>
      <c r="B6" s="4"/>
      <c r="C6" s="12" t="s">
        <v>38</v>
      </c>
      <c r="D6" s="3" t="s">
        <v>86</v>
      </c>
      <c r="E6" s="12" t="s">
        <v>87</v>
      </c>
      <c r="F6" s="7" t="s">
        <v>98</v>
      </c>
      <c r="G6" s="13" t="s">
        <v>72</v>
      </c>
      <c r="H6" s="6" t="s">
        <v>13</v>
      </c>
      <c r="I6" s="12" t="s">
        <v>99</v>
      </c>
      <c r="J6" s="23" t="s">
        <v>100</v>
      </c>
      <c r="K6" s="6" t="s">
        <v>14</v>
      </c>
      <c r="L6" s="6" t="s">
        <v>21</v>
      </c>
      <c r="M6" s="6" t="s">
        <v>101</v>
      </c>
      <c r="N6" s="6" t="s">
        <v>102</v>
      </c>
      <c r="O6" s="6" t="s">
        <v>15</v>
      </c>
      <c r="P6" s="16">
        <v>43191</v>
      </c>
      <c r="Q6" s="16">
        <v>43282</v>
      </c>
      <c r="R6" s="6">
        <v>10</v>
      </c>
      <c r="S6" s="6" t="s">
        <v>55</v>
      </c>
      <c r="T6" s="6">
        <v>100</v>
      </c>
      <c r="U6" s="6">
        <v>15</v>
      </c>
      <c r="V6" s="6">
        <v>0</v>
      </c>
      <c r="W6" s="6">
        <v>0</v>
      </c>
      <c r="X6" s="6">
        <v>40</v>
      </c>
      <c r="Y6" s="6">
        <v>60</v>
      </c>
      <c r="Z6" s="8"/>
    </row>
    <row r="7" spans="1:26" s="10" customFormat="1" ht="16.5">
      <c r="A7" s="4">
        <v>6</v>
      </c>
      <c r="B7" s="24"/>
      <c r="C7" s="12" t="s">
        <v>38</v>
      </c>
      <c r="D7" s="3" t="s">
        <v>86</v>
      </c>
      <c r="E7" s="12" t="s">
        <v>103</v>
      </c>
      <c r="F7" s="7" t="s">
        <v>98</v>
      </c>
      <c r="G7" s="13" t="s">
        <v>72</v>
      </c>
      <c r="H7" s="6" t="s">
        <v>13</v>
      </c>
      <c r="I7" s="4" t="s">
        <v>104</v>
      </c>
      <c r="J7" s="23" t="s">
        <v>100</v>
      </c>
      <c r="K7" s="6" t="s">
        <v>14</v>
      </c>
      <c r="L7" s="6" t="s">
        <v>21</v>
      </c>
      <c r="M7" s="6" t="s">
        <v>105</v>
      </c>
      <c r="N7" s="6" t="s">
        <v>106</v>
      </c>
      <c r="O7" s="6" t="s">
        <v>15</v>
      </c>
      <c r="P7" s="16">
        <v>43283</v>
      </c>
      <c r="Q7" s="16">
        <v>43344</v>
      </c>
      <c r="R7" s="6">
        <v>10</v>
      </c>
      <c r="S7" s="6" t="s">
        <v>55</v>
      </c>
      <c r="T7" s="6">
        <v>100</v>
      </c>
      <c r="U7" s="6">
        <v>15</v>
      </c>
      <c r="V7" s="6">
        <v>0</v>
      </c>
      <c r="W7" s="6">
        <v>0</v>
      </c>
      <c r="X7" s="6">
        <v>40</v>
      </c>
      <c r="Y7" s="6">
        <v>60</v>
      </c>
      <c r="Z7" s="24"/>
    </row>
    <row r="8" spans="1:26" s="10" customFormat="1" ht="16.5">
      <c r="A8" s="4">
        <v>7</v>
      </c>
      <c r="B8" s="4"/>
      <c r="C8" s="12" t="s">
        <v>38</v>
      </c>
      <c r="D8" s="3" t="s">
        <v>86</v>
      </c>
      <c r="E8" s="12" t="s">
        <v>87</v>
      </c>
      <c r="F8" s="7" t="s">
        <v>107</v>
      </c>
      <c r="G8" s="13" t="s">
        <v>72</v>
      </c>
      <c r="H8" s="6" t="s">
        <v>13</v>
      </c>
      <c r="I8" s="25" t="s">
        <v>108</v>
      </c>
      <c r="J8" s="23" t="s">
        <v>73</v>
      </c>
      <c r="K8" s="6" t="s">
        <v>14</v>
      </c>
      <c r="L8" s="6" t="s">
        <v>21</v>
      </c>
      <c r="M8" s="6" t="s">
        <v>109</v>
      </c>
      <c r="N8" s="6" t="s">
        <v>110</v>
      </c>
      <c r="O8" s="6" t="s">
        <v>15</v>
      </c>
      <c r="P8" s="16">
        <v>43102</v>
      </c>
      <c r="Q8" s="16">
        <v>43220</v>
      </c>
      <c r="R8" s="6">
        <v>10</v>
      </c>
      <c r="S8" s="6" t="s">
        <v>55</v>
      </c>
      <c r="T8" s="6">
        <v>200</v>
      </c>
      <c r="U8" s="6">
        <v>15</v>
      </c>
      <c r="V8" s="6">
        <v>0</v>
      </c>
      <c r="W8" s="6">
        <v>50</v>
      </c>
      <c r="X8" s="6">
        <v>60</v>
      </c>
      <c r="Y8" s="6">
        <v>90</v>
      </c>
      <c r="Z8" s="24"/>
    </row>
    <row r="9" spans="1:26" s="10" customFormat="1" ht="16.5">
      <c r="A9" s="4">
        <v>8</v>
      </c>
      <c r="B9" s="4"/>
      <c r="C9" s="12" t="s">
        <v>38</v>
      </c>
      <c r="D9" s="3" t="s">
        <v>86</v>
      </c>
      <c r="E9" s="12" t="s">
        <v>87</v>
      </c>
      <c r="F9" s="7" t="s">
        <v>107</v>
      </c>
      <c r="G9" s="13" t="s">
        <v>72</v>
      </c>
      <c r="H9" s="6" t="s">
        <v>13</v>
      </c>
      <c r="I9" s="26" t="s">
        <v>111</v>
      </c>
      <c r="J9" s="23" t="s">
        <v>112</v>
      </c>
      <c r="K9" s="6" t="s">
        <v>14</v>
      </c>
      <c r="L9" s="6" t="s">
        <v>21</v>
      </c>
      <c r="M9" s="6" t="s">
        <v>113</v>
      </c>
      <c r="N9" s="6" t="s">
        <v>114</v>
      </c>
      <c r="O9" s="6" t="s">
        <v>67</v>
      </c>
      <c r="P9" s="16">
        <v>43192</v>
      </c>
      <c r="Q9" s="16">
        <v>43314</v>
      </c>
      <c r="R9" s="6">
        <v>5</v>
      </c>
      <c r="S9" s="6" t="s">
        <v>55</v>
      </c>
      <c r="T9" s="6">
        <v>200</v>
      </c>
      <c r="U9" s="6">
        <v>15</v>
      </c>
      <c r="V9" s="6">
        <v>0</v>
      </c>
      <c r="W9" s="6">
        <v>50</v>
      </c>
      <c r="X9" s="6">
        <v>60</v>
      </c>
      <c r="Y9" s="6">
        <v>90</v>
      </c>
      <c r="Z9" s="24"/>
    </row>
    <row r="10" spans="1:26" s="10" customFormat="1" ht="16.5">
      <c r="A10" s="4">
        <v>9</v>
      </c>
      <c r="B10" s="4"/>
      <c r="C10" s="12" t="s">
        <v>17</v>
      </c>
      <c r="D10" s="3" t="s">
        <v>86</v>
      </c>
      <c r="E10" s="12" t="s">
        <v>87</v>
      </c>
      <c r="F10" s="7" t="s">
        <v>107</v>
      </c>
      <c r="G10" s="13" t="s">
        <v>72</v>
      </c>
      <c r="H10" s="6" t="s">
        <v>13</v>
      </c>
      <c r="I10" s="25" t="s">
        <v>115</v>
      </c>
      <c r="J10" s="23" t="s">
        <v>68</v>
      </c>
      <c r="K10" s="6" t="s">
        <v>14</v>
      </c>
      <c r="L10" s="6" t="s">
        <v>21</v>
      </c>
      <c r="M10" s="6" t="s">
        <v>116</v>
      </c>
      <c r="N10" s="6" t="s">
        <v>117</v>
      </c>
      <c r="O10" s="6" t="s">
        <v>15</v>
      </c>
      <c r="P10" s="16">
        <v>43102</v>
      </c>
      <c r="Q10" s="16">
        <v>43250</v>
      </c>
      <c r="R10" s="6">
        <v>15</v>
      </c>
      <c r="S10" s="6" t="s">
        <v>55</v>
      </c>
      <c r="T10" s="6">
        <v>100</v>
      </c>
      <c r="U10" s="6">
        <v>15</v>
      </c>
      <c r="V10" s="6">
        <v>0</v>
      </c>
      <c r="W10" s="6">
        <v>0</v>
      </c>
      <c r="X10" s="6">
        <v>40</v>
      </c>
      <c r="Y10" s="6">
        <v>60</v>
      </c>
      <c r="Z10" s="24"/>
    </row>
    <row r="11" spans="1:26" s="10" customFormat="1" ht="19.5" customHeight="1">
      <c r="A11" s="4">
        <v>1</v>
      </c>
      <c r="B11" s="4" t="s">
        <v>288</v>
      </c>
      <c r="C11" s="12" t="s">
        <v>17</v>
      </c>
      <c r="D11" s="3" t="s">
        <v>86</v>
      </c>
      <c r="E11" s="12" t="s">
        <v>87</v>
      </c>
      <c r="F11" s="7" t="s">
        <v>107</v>
      </c>
      <c r="G11" s="69" t="s">
        <v>289</v>
      </c>
      <c r="H11" s="6" t="s">
        <v>13</v>
      </c>
      <c r="I11" s="9" t="s">
        <v>290</v>
      </c>
      <c r="J11" s="6" t="s">
        <v>179</v>
      </c>
      <c r="K11" s="6" t="s">
        <v>14</v>
      </c>
      <c r="L11" s="6" t="s">
        <v>21</v>
      </c>
      <c r="M11" s="6" t="s">
        <v>291</v>
      </c>
      <c r="N11" s="6" t="s">
        <v>292</v>
      </c>
      <c r="O11" s="6" t="s">
        <v>15</v>
      </c>
      <c r="P11" s="16">
        <v>43120</v>
      </c>
      <c r="Q11" s="16">
        <v>43281</v>
      </c>
      <c r="R11" s="6">
        <v>81</v>
      </c>
      <c r="S11" s="6" t="s">
        <v>293</v>
      </c>
      <c r="T11" s="6">
        <v>300</v>
      </c>
      <c r="U11" s="6" t="s">
        <v>294</v>
      </c>
      <c r="V11" s="6">
        <v>0</v>
      </c>
      <c r="W11" s="6">
        <v>0</v>
      </c>
      <c r="X11" s="6">
        <v>100</v>
      </c>
      <c r="Y11" s="6">
        <v>200</v>
      </c>
      <c r="Z11" s="8" t="s">
        <v>295</v>
      </c>
    </row>
    <row r="12" spans="1:26" s="72" customFormat="1" ht="19.5" customHeight="1">
      <c r="A12" s="70">
        <v>2</v>
      </c>
      <c r="B12" s="70" t="s">
        <v>296</v>
      </c>
      <c r="C12" s="12" t="s">
        <v>38</v>
      </c>
      <c r="D12" s="3" t="s">
        <v>86</v>
      </c>
      <c r="E12" s="12" t="s">
        <v>87</v>
      </c>
      <c r="F12" s="7" t="s">
        <v>107</v>
      </c>
      <c r="G12" s="71" t="s">
        <v>18</v>
      </c>
      <c r="H12" s="6" t="s">
        <v>297</v>
      </c>
      <c r="I12" s="9" t="s">
        <v>298</v>
      </c>
      <c r="J12" s="6" t="s">
        <v>179</v>
      </c>
      <c r="K12" s="6" t="s">
        <v>14</v>
      </c>
      <c r="L12" s="6" t="s">
        <v>21</v>
      </c>
      <c r="M12" s="6" t="s">
        <v>299</v>
      </c>
      <c r="N12" s="6" t="s">
        <v>300</v>
      </c>
      <c r="O12" s="6" t="s">
        <v>15</v>
      </c>
      <c r="P12" s="16">
        <v>43266</v>
      </c>
      <c r="Q12" s="16">
        <v>43388</v>
      </c>
      <c r="R12" s="6">
        <f>2*6*4</f>
        <v>48</v>
      </c>
      <c r="S12" s="6" t="s">
        <v>293</v>
      </c>
      <c r="T12" s="6">
        <v>240</v>
      </c>
      <c r="U12" s="6">
        <v>24</v>
      </c>
      <c r="V12" s="6">
        <v>40</v>
      </c>
      <c r="W12" s="6">
        <v>60</v>
      </c>
      <c r="X12" s="6">
        <v>60</v>
      </c>
      <c r="Y12" s="6">
        <v>80</v>
      </c>
      <c r="Z12" s="8" t="s">
        <v>301</v>
      </c>
    </row>
    <row r="13" spans="1:26" s="72" customFormat="1" ht="19.5" customHeight="1">
      <c r="A13" s="4">
        <v>3</v>
      </c>
      <c r="B13" s="70" t="s">
        <v>302</v>
      </c>
      <c r="C13" s="12" t="s">
        <v>38</v>
      </c>
      <c r="D13" s="3" t="s">
        <v>86</v>
      </c>
      <c r="E13" s="12" t="s">
        <v>87</v>
      </c>
      <c r="F13" s="7" t="s">
        <v>107</v>
      </c>
      <c r="G13" s="71" t="s">
        <v>18</v>
      </c>
      <c r="H13" s="6" t="s">
        <v>297</v>
      </c>
      <c r="I13" s="9" t="s">
        <v>303</v>
      </c>
      <c r="J13" s="6" t="s">
        <v>179</v>
      </c>
      <c r="K13" s="6" t="s">
        <v>14</v>
      </c>
      <c r="L13" s="6" t="s">
        <v>21</v>
      </c>
      <c r="M13" s="6" t="s">
        <v>299</v>
      </c>
      <c r="N13" s="6" t="s">
        <v>300</v>
      </c>
      <c r="O13" s="6" t="s">
        <v>15</v>
      </c>
      <c r="P13" s="16">
        <v>43388</v>
      </c>
      <c r="Q13" s="16">
        <v>43434</v>
      </c>
      <c r="R13" s="6">
        <f>2*4*1.5</f>
        <v>12</v>
      </c>
      <c r="S13" s="6" t="s">
        <v>293</v>
      </c>
      <c r="T13" s="6">
        <v>240</v>
      </c>
      <c r="U13" s="6">
        <v>24</v>
      </c>
      <c r="V13" s="6">
        <v>40</v>
      </c>
      <c r="W13" s="6">
        <v>60</v>
      </c>
      <c r="X13" s="6">
        <v>60</v>
      </c>
      <c r="Y13" s="6">
        <v>80</v>
      </c>
      <c r="Z13" s="8" t="s">
        <v>304</v>
      </c>
    </row>
    <row r="14" spans="1:26" s="72" customFormat="1" ht="19.5" customHeight="1">
      <c r="A14" s="70">
        <v>4</v>
      </c>
      <c r="B14" s="70" t="s">
        <v>305</v>
      </c>
      <c r="C14" s="12" t="s">
        <v>38</v>
      </c>
      <c r="D14" s="3" t="s">
        <v>86</v>
      </c>
      <c r="E14" s="12" t="s">
        <v>87</v>
      </c>
      <c r="F14" s="7" t="s">
        <v>306</v>
      </c>
      <c r="G14" s="71" t="s">
        <v>72</v>
      </c>
      <c r="H14" s="6" t="s">
        <v>13</v>
      </c>
      <c r="I14" s="9" t="s">
        <v>307</v>
      </c>
      <c r="J14" s="6" t="s">
        <v>308</v>
      </c>
      <c r="K14" s="6" t="s">
        <v>14</v>
      </c>
      <c r="L14" s="6" t="s">
        <v>21</v>
      </c>
      <c r="M14" s="6" t="s">
        <v>309</v>
      </c>
      <c r="N14" s="6" t="s">
        <v>310</v>
      </c>
      <c r="O14" s="6" t="s">
        <v>67</v>
      </c>
      <c r="P14" s="16" t="s">
        <v>305</v>
      </c>
      <c r="Q14" s="16" t="s">
        <v>305</v>
      </c>
      <c r="R14" s="6" t="s">
        <v>305</v>
      </c>
      <c r="S14" s="6" t="s">
        <v>16</v>
      </c>
      <c r="T14" s="6">
        <v>300</v>
      </c>
      <c r="U14" s="6">
        <v>30</v>
      </c>
      <c r="V14" s="6">
        <v>30</v>
      </c>
      <c r="W14" s="6">
        <v>90</v>
      </c>
      <c r="X14" s="6">
        <v>60</v>
      </c>
      <c r="Y14" s="6">
        <v>120</v>
      </c>
      <c r="Z14" s="8" t="s">
        <v>311</v>
      </c>
    </row>
    <row r="15" spans="1:26" s="74" customFormat="1" ht="19.5" customHeight="1">
      <c r="A15" s="4">
        <v>5</v>
      </c>
      <c r="B15" s="70"/>
      <c r="C15" s="12" t="s">
        <v>38</v>
      </c>
      <c r="D15" s="3" t="s">
        <v>86</v>
      </c>
      <c r="E15" s="12" t="s">
        <v>87</v>
      </c>
      <c r="F15" s="7" t="s">
        <v>306</v>
      </c>
      <c r="G15" s="71" t="s">
        <v>312</v>
      </c>
      <c r="H15" s="6" t="s">
        <v>13</v>
      </c>
      <c r="I15" s="12" t="s">
        <v>313</v>
      </c>
      <c r="J15" s="6" t="s">
        <v>314</v>
      </c>
      <c r="K15" s="6" t="s">
        <v>95</v>
      </c>
      <c r="L15" s="6" t="s">
        <v>21</v>
      </c>
      <c r="M15" s="95" t="s">
        <v>315</v>
      </c>
      <c r="N15" s="95" t="s">
        <v>316</v>
      </c>
      <c r="O15" s="95" t="s">
        <v>75</v>
      </c>
      <c r="P15" s="102">
        <v>43191</v>
      </c>
      <c r="Q15" s="102">
        <v>43281</v>
      </c>
      <c r="R15" s="95">
        <v>60</v>
      </c>
      <c r="S15" s="95" t="s">
        <v>293</v>
      </c>
      <c r="T15" s="95">
        <v>800</v>
      </c>
      <c r="U15" s="95">
        <v>80</v>
      </c>
      <c r="V15" s="95">
        <v>80</v>
      </c>
      <c r="W15" s="95">
        <v>240</v>
      </c>
      <c r="X15" s="95">
        <v>160</v>
      </c>
      <c r="Y15" s="95">
        <v>320</v>
      </c>
      <c r="Z15" s="21"/>
    </row>
    <row r="16" spans="1:26" s="74" customFormat="1" ht="19.5" customHeight="1">
      <c r="A16" s="70">
        <v>6</v>
      </c>
      <c r="B16" s="70"/>
      <c r="C16" s="12" t="s">
        <v>38</v>
      </c>
      <c r="D16" s="3" t="s">
        <v>86</v>
      </c>
      <c r="E16" s="12" t="s">
        <v>87</v>
      </c>
      <c r="F16" s="7" t="s">
        <v>306</v>
      </c>
      <c r="G16" s="71" t="s">
        <v>312</v>
      </c>
      <c r="H16" s="6" t="s">
        <v>13</v>
      </c>
      <c r="I16" s="12" t="s">
        <v>317</v>
      </c>
      <c r="J16" s="6" t="s">
        <v>314</v>
      </c>
      <c r="K16" s="6" t="s">
        <v>95</v>
      </c>
      <c r="L16" s="6" t="s">
        <v>21</v>
      </c>
      <c r="M16" s="96"/>
      <c r="N16" s="96"/>
      <c r="O16" s="96"/>
      <c r="P16" s="103"/>
      <c r="Q16" s="103"/>
      <c r="R16" s="96"/>
      <c r="S16" s="96"/>
      <c r="T16" s="96"/>
      <c r="U16" s="96"/>
      <c r="V16" s="96"/>
      <c r="W16" s="96"/>
      <c r="X16" s="96"/>
      <c r="Y16" s="96"/>
      <c r="Z16" s="21"/>
    </row>
    <row r="17" spans="1:26" s="72" customFormat="1" ht="19.5" customHeight="1">
      <c r="A17" s="4">
        <v>7</v>
      </c>
      <c r="B17" s="70"/>
      <c r="C17" s="12" t="s">
        <v>38</v>
      </c>
      <c r="D17" s="3" t="s">
        <v>86</v>
      </c>
      <c r="E17" s="12" t="s">
        <v>87</v>
      </c>
      <c r="F17" s="7" t="s">
        <v>107</v>
      </c>
      <c r="G17" s="71"/>
      <c r="H17" s="6" t="s">
        <v>13</v>
      </c>
      <c r="I17" s="9" t="s">
        <v>318</v>
      </c>
      <c r="J17" s="6" t="s">
        <v>319</v>
      </c>
      <c r="K17" s="6" t="s">
        <v>14</v>
      </c>
      <c r="L17" s="6" t="s">
        <v>21</v>
      </c>
      <c r="M17" s="6" t="s">
        <v>320</v>
      </c>
      <c r="N17" s="6"/>
      <c r="O17" s="6" t="s">
        <v>15</v>
      </c>
      <c r="P17" s="16">
        <v>43102</v>
      </c>
      <c r="Q17" s="16">
        <v>43281</v>
      </c>
      <c r="R17" s="6"/>
      <c r="S17" s="6" t="s">
        <v>16</v>
      </c>
      <c r="T17" s="6"/>
      <c r="U17" s="6"/>
      <c r="V17" s="6"/>
      <c r="W17" s="6"/>
      <c r="X17" s="6"/>
      <c r="Y17" s="6"/>
      <c r="Z17" s="8" t="s">
        <v>321</v>
      </c>
    </row>
    <row r="18" spans="1:26" s="72" customFormat="1" ht="19.5" customHeight="1">
      <c r="A18" s="70">
        <v>8</v>
      </c>
      <c r="B18" s="70"/>
      <c r="C18" s="12" t="s">
        <v>38</v>
      </c>
      <c r="D18" s="3" t="s">
        <v>86</v>
      </c>
      <c r="E18" s="12" t="s">
        <v>87</v>
      </c>
      <c r="F18" s="7" t="s">
        <v>107</v>
      </c>
      <c r="G18" s="71" t="s">
        <v>312</v>
      </c>
      <c r="H18" s="6" t="s">
        <v>13</v>
      </c>
      <c r="I18" s="9" t="s">
        <v>322</v>
      </c>
      <c r="J18" s="6" t="s">
        <v>323</v>
      </c>
      <c r="K18" s="6" t="s">
        <v>95</v>
      </c>
      <c r="L18" s="6" t="s">
        <v>21</v>
      </c>
      <c r="M18" s="6" t="s">
        <v>324</v>
      </c>
      <c r="N18" s="6"/>
      <c r="O18" s="6" t="s">
        <v>75</v>
      </c>
      <c r="P18" s="16">
        <v>43281</v>
      </c>
      <c r="Q18" s="16">
        <v>43373</v>
      </c>
      <c r="R18" s="95">
        <v>60</v>
      </c>
      <c r="S18" s="6" t="s">
        <v>16</v>
      </c>
      <c r="T18" s="95">
        <v>300</v>
      </c>
      <c r="U18" s="98">
        <v>30</v>
      </c>
      <c r="V18" s="100">
        <v>30</v>
      </c>
      <c r="W18" s="100">
        <v>90</v>
      </c>
      <c r="X18" s="100">
        <v>60</v>
      </c>
      <c r="Y18" s="100">
        <v>120</v>
      </c>
      <c r="Z18" s="8"/>
    </row>
    <row r="19" spans="1:26" s="72" customFormat="1" ht="19.5" customHeight="1">
      <c r="A19" s="4">
        <v>9</v>
      </c>
      <c r="C19" s="12" t="s">
        <v>38</v>
      </c>
      <c r="D19" s="3" t="s">
        <v>86</v>
      </c>
      <c r="E19" s="12" t="s">
        <v>87</v>
      </c>
      <c r="F19" s="7" t="s">
        <v>107</v>
      </c>
      <c r="G19" s="71" t="s">
        <v>312</v>
      </c>
      <c r="H19" s="6" t="s">
        <v>13</v>
      </c>
      <c r="I19" s="9" t="s">
        <v>325</v>
      </c>
      <c r="J19" s="6" t="s">
        <v>326</v>
      </c>
      <c r="K19" s="6" t="s">
        <v>95</v>
      </c>
      <c r="L19" s="6" t="s">
        <v>21</v>
      </c>
      <c r="M19" s="6" t="s">
        <v>324</v>
      </c>
      <c r="O19" s="6" t="s">
        <v>75</v>
      </c>
      <c r="P19" s="16">
        <v>43281</v>
      </c>
      <c r="Q19" s="16">
        <v>43373</v>
      </c>
      <c r="R19" s="97"/>
      <c r="S19" s="6" t="s">
        <v>16</v>
      </c>
      <c r="T19" s="97"/>
      <c r="U19" s="99"/>
      <c r="V19" s="101"/>
      <c r="W19" s="101"/>
      <c r="X19" s="101"/>
      <c r="Y19" s="101"/>
    </row>
  </sheetData>
  <autoFilter ref="A1:M19"/>
  <mergeCells count="20">
    <mergeCell ref="M15:M16"/>
    <mergeCell ref="N15:N16"/>
    <mergeCell ref="O15:O16"/>
    <mergeCell ref="P15:P16"/>
    <mergeCell ref="Q15:Q16"/>
    <mergeCell ref="Y15:Y16"/>
    <mergeCell ref="R18:R19"/>
    <mergeCell ref="T18:T19"/>
    <mergeCell ref="U18:U19"/>
    <mergeCell ref="V18:V19"/>
    <mergeCell ref="W18:W19"/>
    <mergeCell ref="X18:X19"/>
    <mergeCell ref="Y18:Y19"/>
    <mergeCell ref="S15:S16"/>
    <mergeCell ref="T15:T16"/>
    <mergeCell ref="U15:U16"/>
    <mergeCell ref="V15:V16"/>
    <mergeCell ref="W15:W16"/>
    <mergeCell ref="X15:X16"/>
    <mergeCell ref="R15:R16"/>
  </mergeCells>
  <phoneticPr fontId="2" type="noConversion"/>
  <dataValidations count="13">
    <dataValidation type="custom" showInputMessage="1" showErrorMessage="1" sqref="Q1">
      <formula1>"S,A,B,C"</formula1>
    </dataValidation>
    <dataValidation type="list" allowBlank="1" showInputMessage="1" showErrorMessage="1" sqref="F1:F13 F17:F19">
      <formula1>"教育信息化开发中心,教育实训软件开发中心,教育3D开发中心,资源中心,"</formula1>
    </dataValidation>
    <dataValidation showInputMessage="1" showErrorMessage="1" sqref="N1 P1"/>
    <dataValidation type="list" allowBlank="1" showInputMessage="1" showErrorMessage="1" sqref="L1">
      <formula1>"软件,资源,3D,VR"</formula1>
    </dataValidation>
    <dataValidation type="list" allowBlank="1" showInputMessage="1" showErrorMessage="1" sqref="K1:K19">
      <formula1>"战略类,主打类,配合类,创新类"</formula1>
    </dataValidation>
    <dataValidation type="list" allowBlank="1" showInputMessage="1" showErrorMessage="1" sqref="D2:D19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E2:E19">
      <formula1>"智慧教育,资源线,VR特色产品线,综合实训线,教学评价线,公共技术产品线"</formula1>
    </dataValidation>
    <dataValidation type="list" allowBlank="1" showInputMessage="1" showErrorMessage="1" sqref="L2:L19">
      <formula1>"自有软件,自有资源,自有硬件"</formula1>
    </dataValidation>
    <dataValidation type="list" allowBlank="1" showInputMessage="1" showErrorMessage="1" sqref="H2:H19">
      <formula1>"深圳,长沙,合肥,桂林,外包"</formula1>
    </dataValidation>
    <dataValidation type="list" allowBlank="1" showInputMessage="1" showErrorMessage="1" sqref="C2:C19">
      <formula1>"新产品,即有产品升级,定制开发,内部使用"</formula1>
    </dataValidation>
    <dataValidation type="list" allowBlank="1" showInputMessage="1" showErrorMessage="1" sqref="G2:G19">
      <formula1>"合同首次交付,项目续费延期,重复项目交付,售后支持,售前试用,演示推广,产品培训,生产环境,内部个人使用"</formula1>
    </dataValidation>
    <dataValidation type="list" allowBlank="1" showInputMessage="1" showErrorMessage="1" sqref="O2:O15 O17:O19">
      <formula1>"S,A,B,C"</formula1>
    </dataValidation>
    <dataValidation type="list" allowBlank="1" showInputMessage="1" showErrorMessage="1" sqref="F14:F16">
      <formula1>"教育信息化开发中心,教育实训软件开发中心,教育3D开发中心,资源中心,公共技术平台中心,金融机构开发中心"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33"/>
  <sheetViews>
    <sheetView topLeftCell="G1" workbookViewId="0">
      <selection activeCell="R2" sqref="R2:R32"/>
    </sheetView>
  </sheetViews>
  <sheetFormatPr defaultRowHeight="13.5"/>
  <cols>
    <col min="1" max="1" width="5.375" style="10" customWidth="1"/>
    <col min="2" max="2" width="11" style="10" customWidth="1"/>
    <col min="3" max="3" width="18.625" style="10" bestFit="1" customWidth="1"/>
    <col min="4" max="4" width="10.5" style="10" customWidth="1"/>
    <col min="5" max="5" width="13.25" style="10" customWidth="1"/>
    <col min="6" max="6" width="21.875" style="10" customWidth="1"/>
    <col min="7" max="7" width="16.375" style="10" customWidth="1"/>
    <col min="8" max="8" width="7" style="10" customWidth="1"/>
    <col min="9" max="9" width="25.75" style="5" customWidth="1"/>
    <col min="10" max="10" width="6.75" style="10" customWidth="1"/>
    <col min="11" max="11" width="7" style="10" customWidth="1"/>
    <col min="12" max="12" width="7.625" style="10" customWidth="1"/>
    <col min="13" max="13" width="10.375" style="10" customWidth="1"/>
    <col min="14" max="14" width="10.875" style="10" customWidth="1"/>
    <col min="15" max="15" width="15.75" style="10" customWidth="1"/>
    <col min="16" max="16" width="11.625" style="17" bestFit="1" customWidth="1"/>
    <col min="17" max="17" width="13.375" style="17" customWidth="1"/>
    <col min="18" max="18" width="17.75" style="10" customWidth="1"/>
    <col min="19" max="19" width="16.25" style="10" customWidth="1"/>
    <col min="20" max="21" width="13.625" style="10" customWidth="1"/>
    <col min="22" max="25" width="8.75" style="10" customWidth="1"/>
    <col min="26" max="26" width="97.375" style="10" customWidth="1"/>
    <col min="27" max="16384" width="9" style="10"/>
  </cols>
  <sheetData>
    <row r="1" spans="1:26" ht="36">
      <c r="A1" s="11" t="s">
        <v>0</v>
      </c>
      <c r="B1" s="11" t="s">
        <v>200</v>
      </c>
      <c r="C1" s="2" t="s">
        <v>201</v>
      </c>
      <c r="D1" s="2" t="s">
        <v>202</v>
      </c>
      <c r="E1" s="2" t="s">
        <v>1</v>
      </c>
      <c r="F1" s="2" t="s">
        <v>3</v>
      </c>
      <c r="G1" s="2" t="s">
        <v>203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204</v>
      </c>
      <c r="S1" s="2" t="s">
        <v>23</v>
      </c>
      <c r="T1" s="11" t="s">
        <v>205</v>
      </c>
      <c r="U1" s="11" t="s">
        <v>206</v>
      </c>
      <c r="V1" s="11" t="s">
        <v>25</v>
      </c>
      <c r="W1" s="11" t="s">
        <v>207</v>
      </c>
      <c r="X1" s="11" t="s">
        <v>208</v>
      </c>
      <c r="Y1" s="11" t="s">
        <v>209</v>
      </c>
      <c r="Z1" s="11" t="s">
        <v>210</v>
      </c>
    </row>
    <row r="2" spans="1:26" ht="16.5">
      <c r="A2" s="4">
        <v>2</v>
      </c>
      <c r="B2" s="24"/>
      <c r="C2" s="12" t="s">
        <v>17</v>
      </c>
      <c r="D2" s="24" t="s">
        <v>177</v>
      </c>
      <c r="E2" s="24" t="s">
        <v>87</v>
      </c>
      <c r="F2" s="24" t="s">
        <v>107</v>
      </c>
      <c r="G2" s="13" t="s">
        <v>178</v>
      </c>
      <c r="H2" s="6" t="s">
        <v>13</v>
      </c>
      <c r="I2" s="60" t="s">
        <v>243</v>
      </c>
      <c r="J2" s="6" t="s">
        <v>179</v>
      </c>
      <c r="K2" s="6" t="s">
        <v>14</v>
      </c>
      <c r="L2" s="6" t="s">
        <v>21</v>
      </c>
      <c r="M2" s="6" t="s">
        <v>244</v>
      </c>
      <c r="N2" s="6"/>
      <c r="O2" s="6" t="s">
        <v>15</v>
      </c>
      <c r="P2" s="16">
        <v>43102</v>
      </c>
      <c r="Q2" s="16">
        <v>43226</v>
      </c>
      <c r="R2" s="6">
        <v>15</v>
      </c>
      <c r="S2" s="6" t="s">
        <v>245</v>
      </c>
      <c r="T2" s="6">
        <v>15</v>
      </c>
      <c r="U2" s="6">
        <v>1</v>
      </c>
      <c r="V2" s="6"/>
      <c r="W2" s="6"/>
      <c r="X2" s="6"/>
      <c r="Y2" s="6">
        <v>15</v>
      </c>
    </row>
    <row r="3" spans="1:26" ht="16.5">
      <c r="A3" s="4">
        <v>3</v>
      </c>
      <c r="B3" s="24"/>
      <c r="C3" s="12" t="s">
        <v>17</v>
      </c>
      <c r="D3" s="24" t="s">
        <v>177</v>
      </c>
      <c r="E3" s="24" t="s">
        <v>87</v>
      </c>
      <c r="F3" s="24" t="s">
        <v>107</v>
      </c>
      <c r="G3" s="13" t="s">
        <v>178</v>
      </c>
      <c r="H3" s="6" t="s">
        <v>13</v>
      </c>
      <c r="I3" s="60" t="s">
        <v>180</v>
      </c>
      <c r="J3" s="6" t="s">
        <v>179</v>
      </c>
      <c r="K3" s="6" t="s">
        <v>14</v>
      </c>
      <c r="L3" s="6" t="s">
        <v>21</v>
      </c>
      <c r="M3" s="6" t="s">
        <v>244</v>
      </c>
      <c r="N3" s="6"/>
      <c r="O3" s="6" t="s">
        <v>15</v>
      </c>
      <c r="P3" s="16">
        <v>43102</v>
      </c>
      <c r="Q3" s="16">
        <v>43226</v>
      </c>
      <c r="R3" s="6">
        <v>15</v>
      </c>
      <c r="S3" s="6" t="s">
        <v>245</v>
      </c>
      <c r="T3" s="6">
        <v>15</v>
      </c>
      <c r="U3" s="6">
        <v>1</v>
      </c>
      <c r="V3" s="6"/>
      <c r="W3" s="6"/>
      <c r="X3" s="6"/>
      <c r="Y3" s="6">
        <v>15</v>
      </c>
    </row>
    <row r="4" spans="1:26" ht="16.5">
      <c r="A4" s="4">
        <v>4</v>
      </c>
      <c r="B4" s="24"/>
      <c r="C4" s="12" t="s">
        <v>38</v>
      </c>
      <c r="D4" s="24" t="s">
        <v>177</v>
      </c>
      <c r="E4" s="24" t="s">
        <v>87</v>
      </c>
      <c r="F4" s="24" t="s">
        <v>107</v>
      </c>
      <c r="G4" s="13" t="s">
        <v>178</v>
      </c>
      <c r="H4" s="6" t="s">
        <v>13</v>
      </c>
      <c r="I4" s="60" t="s">
        <v>181</v>
      </c>
      <c r="J4" s="6" t="s">
        <v>246</v>
      </c>
      <c r="K4" s="6" t="s">
        <v>14</v>
      </c>
      <c r="L4" s="6" t="s">
        <v>21</v>
      </c>
      <c r="M4" s="6" t="s">
        <v>244</v>
      </c>
      <c r="N4" s="6"/>
      <c r="O4" s="6" t="s">
        <v>15</v>
      </c>
      <c r="P4" s="16">
        <v>43102</v>
      </c>
      <c r="Q4" s="16">
        <v>43226</v>
      </c>
      <c r="R4" s="6">
        <v>10</v>
      </c>
      <c r="S4" s="6" t="s">
        <v>245</v>
      </c>
      <c r="T4" s="6">
        <v>40</v>
      </c>
      <c r="U4" s="6">
        <v>4</v>
      </c>
      <c r="V4" s="6"/>
      <c r="W4" s="6">
        <v>10</v>
      </c>
      <c r="X4" s="6">
        <v>10</v>
      </c>
      <c r="Y4" s="6">
        <v>20</v>
      </c>
    </row>
    <row r="5" spans="1:26" ht="16.5" hidden="1">
      <c r="A5" s="4">
        <v>5</v>
      </c>
      <c r="B5" s="24"/>
      <c r="C5" s="12" t="s">
        <v>17</v>
      </c>
      <c r="D5" s="24" t="s">
        <v>177</v>
      </c>
      <c r="E5" s="24" t="s">
        <v>182</v>
      </c>
      <c r="F5" s="24" t="s">
        <v>183</v>
      </c>
      <c r="G5" s="13" t="s">
        <v>178</v>
      </c>
      <c r="H5" s="6" t="s">
        <v>13</v>
      </c>
      <c r="I5" s="60" t="s">
        <v>184</v>
      </c>
      <c r="J5" s="6" t="s">
        <v>179</v>
      </c>
      <c r="K5" s="6" t="s">
        <v>14</v>
      </c>
      <c r="L5" s="6" t="s">
        <v>21</v>
      </c>
      <c r="M5" s="6" t="s">
        <v>244</v>
      </c>
      <c r="N5" s="6"/>
      <c r="O5" s="6" t="s">
        <v>15</v>
      </c>
      <c r="P5" s="16">
        <v>43102</v>
      </c>
      <c r="Q5" s="16">
        <v>43226</v>
      </c>
      <c r="R5" s="6">
        <v>20</v>
      </c>
      <c r="S5" s="6" t="s">
        <v>245</v>
      </c>
      <c r="T5" s="6">
        <v>60</v>
      </c>
      <c r="U5" s="6">
        <v>5</v>
      </c>
      <c r="V5" s="6"/>
      <c r="W5" s="6"/>
      <c r="X5" s="6">
        <v>20</v>
      </c>
      <c r="Y5" s="6">
        <v>40</v>
      </c>
    </row>
    <row r="6" spans="1:26" ht="16.5" hidden="1">
      <c r="A6" s="4">
        <v>6</v>
      </c>
      <c r="B6" s="24"/>
      <c r="C6" s="12" t="s">
        <v>17</v>
      </c>
      <c r="D6" s="24" t="s">
        <v>177</v>
      </c>
      <c r="E6" s="24" t="s">
        <v>182</v>
      </c>
      <c r="F6" s="24" t="s">
        <v>183</v>
      </c>
      <c r="G6" s="13" t="s">
        <v>178</v>
      </c>
      <c r="H6" s="6" t="s">
        <v>13</v>
      </c>
      <c r="I6" s="60" t="s">
        <v>185</v>
      </c>
      <c r="J6" s="6" t="s">
        <v>179</v>
      </c>
      <c r="K6" s="6" t="s">
        <v>14</v>
      </c>
      <c r="L6" s="6" t="s">
        <v>21</v>
      </c>
      <c r="M6" s="6" t="s">
        <v>244</v>
      </c>
      <c r="N6" s="6"/>
      <c r="O6" s="6" t="s">
        <v>15</v>
      </c>
      <c r="P6" s="16">
        <v>43102</v>
      </c>
      <c r="Q6" s="16">
        <v>43226</v>
      </c>
      <c r="R6" s="6">
        <v>20</v>
      </c>
      <c r="S6" s="6" t="s">
        <v>245</v>
      </c>
      <c r="T6" s="6">
        <v>80</v>
      </c>
      <c r="U6" s="6">
        <v>8</v>
      </c>
      <c r="V6" s="6"/>
      <c r="W6" s="6"/>
      <c r="X6" s="6">
        <v>30</v>
      </c>
      <c r="Y6" s="6">
        <v>50</v>
      </c>
    </row>
    <row r="7" spans="1:26" ht="16.5" hidden="1">
      <c r="A7" s="4">
        <v>7</v>
      </c>
      <c r="B7" s="24"/>
      <c r="C7" s="12" t="s">
        <v>38</v>
      </c>
      <c r="D7" s="24" t="s">
        <v>177</v>
      </c>
      <c r="E7" s="24" t="s">
        <v>182</v>
      </c>
      <c r="F7" s="24" t="s">
        <v>183</v>
      </c>
      <c r="G7" s="13" t="s">
        <v>178</v>
      </c>
      <c r="H7" s="6" t="s">
        <v>13</v>
      </c>
      <c r="I7" s="60" t="s">
        <v>186</v>
      </c>
      <c r="J7" s="6" t="s">
        <v>247</v>
      </c>
      <c r="K7" s="6" t="s">
        <v>14</v>
      </c>
      <c r="L7" s="6" t="s">
        <v>21</v>
      </c>
      <c r="M7" s="6" t="s">
        <v>244</v>
      </c>
      <c r="N7" s="6"/>
      <c r="O7" s="6" t="s">
        <v>15</v>
      </c>
      <c r="P7" s="16">
        <v>43102</v>
      </c>
      <c r="Q7" s="16">
        <v>43226</v>
      </c>
      <c r="R7" s="6">
        <v>2</v>
      </c>
      <c r="S7" s="6" t="s">
        <v>245</v>
      </c>
      <c r="T7" s="6">
        <v>30</v>
      </c>
      <c r="U7" s="6">
        <v>3</v>
      </c>
      <c r="V7" s="6"/>
      <c r="W7" s="6"/>
      <c r="X7" s="6">
        <v>10</v>
      </c>
      <c r="Y7" s="6">
        <v>20</v>
      </c>
    </row>
    <row r="8" spans="1:26" ht="16.5" hidden="1">
      <c r="A8" s="4">
        <v>8</v>
      </c>
      <c r="B8" s="24"/>
      <c r="C8" s="12" t="s">
        <v>38</v>
      </c>
      <c r="D8" s="24" t="s">
        <v>177</v>
      </c>
      <c r="E8" s="24" t="s">
        <v>182</v>
      </c>
      <c r="F8" s="24" t="s">
        <v>183</v>
      </c>
      <c r="G8" s="13" t="s">
        <v>178</v>
      </c>
      <c r="H8" s="6" t="s">
        <v>13</v>
      </c>
      <c r="I8" s="60" t="s">
        <v>187</v>
      </c>
      <c r="J8" s="6" t="s">
        <v>248</v>
      </c>
      <c r="K8" s="6" t="s">
        <v>14</v>
      </c>
      <c r="L8" s="6" t="s">
        <v>21</v>
      </c>
      <c r="M8" s="6" t="s">
        <v>244</v>
      </c>
      <c r="N8" s="6"/>
      <c r="O8" s="6" t="s">
        <v>15</v>
      </c>
      <c r="P8" s="16">
        <v>43102</v>
      </c>
      <c r="Q8" s="16">
        <v>43226</v>
      </c>
      <c r="R8" s="6">
        <v>2</v>
      </c>
      <c r="S8" s="6" t="s">
        <v>245</v>
      </c>
      <c r="T8" s="6">
        <v>60</v>
      </c>
      <c r="U8" s="6">
        <v>5</v>
      </c>
      <c r="V8" s="6">
        <v>12</v>
      </c>
      <c r="W8" s="6">
        <v>24</v>
      </c>
      <c r="X8" s="6">
        <v>12</v>
      </c>
      <c r="Y8" s="6">
        <v>12</v>
      </c>
    </row>
    <row r="9" spans="1:26" ht="16.5" hidden="1">
      <c r="A9" s="4">
        <v>9</v>
      </c>
      <c r="B9" s="24"/>
      <c r="C9" s="12" t="s">
        <v>38</v>
      </c>
      <c r="D9" s="24" t="s">
        <v>177</v>
      </c>
      <c r="E9" s="24" t="s">
        <v>182</v>
      </c>
      <c r="F9" s="24" t="s">
        <v>183</v>
      </c>
      <c r="G9" s="13" t="s">
        <v>178</v>
      </c>
      <c r="H9" s="6" t="s">
        <v>13</v>
      </c>
      <c r="I9" s="60" t="s">
        <v>188</v>
      </c>
      <c r="J9" s="6" t="s">
        <v>249</v>
      </c>
      <c r="K9" s="6" t="s">
        <v>14</v>
      </c>
      <c r="L9" s="6" t="s">
        <v>21</v>
      </c>
      <c r="M9" s="6" t="s">
        <v>244</v>
      </c>
      <c r="N9" s="6"/>
      <c r="O9" s="6" t="s">
        <v>15</v>
      </c>
      <c r="P9" s="16">
        <v>43102</v>
      </c>
      <c r="Q9" s="16">
        <v>43226</v>
      </c>
      <c r="R9" s="6">
        <v>5</v>
      </c>
      <c r="S9" s="6" t="s">
        <v>245</v>
      </c>
      <c r="T9" s="6">
        <v>30</v>
      </c>
      <c r="U9" s="6">
        <v>3</v>
      </c>
      <c r="V9" s="6">
        <v>10</v>
      </c>
      <c r="W9" s="6"/>
      <c r="X9" s="6">
        <v>10</v>
      </c>
      <c r="Y9" s="6">
        <v>10</v>
      </c>
    </row>
    <row r="10" spans="1:26" ht="16.5" hidden="1">
      <c r="A10" s="4">
        <v>10</v>
      </c>
      <c r="B10" s="24"/>
      <c r="C10" s="12" t="s">
        <v>17</v>
      </c>
      <c r="D10" s="24" t="s">
        <v>177</v>
      </c>
      <c r="E10" s="24" t="s">
        <v>182</v>
      </c>
      <c r="F10" s="24" t="s">
        <v>183</v>
      </c>
      <c r="G10" s="13" t="s">
        <v>178</v>
      </c>
      <c r="H10" s="6" t="s">
        <v>13</v>
      </c>
      <c r="I10" s="60" t="s">
        <v>189</v>
      </c>
      <c r="J10" s="6" t="s">
        <v>179</v>
      </c>
      <c r="K10" s="6" t="s">
        <v>14</v>
      </c>
      <c r="L10" s="6" t="s">
        <v>21</v>
      </c>
      <c r="M10" s="6" t="s">
        <v>244</v>
      </c>
      <c r="N10" s="6"/>
      <c r="O10" s="6" t="s">
        <v>15</v>
      </c>
      <c r="P10" s="16">
        <v>43102</v>
      </c>
      <c r="Q10" s="16">
        <v>43226</v>
      </c>
      <c r="R10" s="6">
        <v>20</v>
      </c>
      <c r="S10" s="6" t="s">
        <v>245</v>
      </c>
      <c r="T10" s="6">
        <v>30</v>
      </c>
      <c r="U10" s="6">
        <v>3</v>
      </c>
      <c r="V10" s="6"/>
      <c r="W10" s="6"/>
      <c r="X10" s="6">
        <v>10</v>
      </c>
      <c r="Y10" s="6">
        <v>20</v>
      </c>
    </row>
    <row r="11" spans="1:26" ht="16.5" hidden="1">
      <c r="A11" s="4">
        <v>11</v>
      </c>
      <c r="B11" s="24"/>
      <c r="C11" s="12" t="s">
        <v>17</v>
      </c>
      <c r="D11" s="24" t="s">
        <v>177</v>
      </c>
      <c r="E11" s="24" t="s">
        <v>182</v>
      </c>
      <c r="F11" s="24" t="s">
        <v>183</v>
      </c>
      <c r="G11" s="13" t="s">
        <v>178</v>
      </c>
      <c r="H11" s="6" t="s">
        <v>13</v>
      </c>
      <c r="I11" s="60" t="s">
        <v>190</v>
      </c>
      <c r="J11" s="6" t="s">
        <v>179</v>
      </c>
      <c r="K11" s="6" t="s">
        <v>14</v>
      </c>
      <c r="L11" s="6" t="s">
        <v>21</v>
      </c>
      <c r="M11" s="6" t="s">
        <v>244</v>
      </c>
      <c r="N11" s="6"/>
      <c r="O11" s="6" t="s">
        <v>15</v>
      </c>
      <c r="P11" s="16">
        <v>43102</v>
      </c>
      <c r="Q11" s="16">
        <v>43226</v>
      </c>
      <c r="R11" s="6">
        <v>20</v>
      </c>
      <c r="S11" s="6" t="s">
        <v>245</v>
      </c>
      <c r="T11" s="6">
        <v>40</v>
      </c>
      <c r="U11" s="6">
        <v>4</v>
      </c>
      <c r="V11" s="6"/>
      <c r="W11" s="6"/>
      <c r="X11" s="6">
        <v>20</v>
      </c>
      <c r="Y11" s="6">
        <v>20</v>
      </c>
    </row>
    <row r="12" spans="1:26" ht="16.5" hidden="1">
      <c r="A12" s="4">
        <v>12</v>
      </c>
      <c r="B12" s="24"/>
      <c r="C12" s="12" t="s">
        <v>17</v>
      </c>
      <c r="D12" s="24" t="s">
        <v>177</v>
      </c>
      <c r="E12" s="24" t="s">
        <v>182</v>
      </c>
      <c r="F12" s="24" t="s">
        <v>183</v>
      </c>
      <c r="G12" s="13" t="s">
        <v>178</v>
      </c>
      <c r="H12" s="6" t="s">
        <v>13</v>
      </c>
      <c r="I12" s="60" t="s">
        <v>191</v>
      </c>
      <c r="J12" s="6" t="s">
        <v>179</v>
      </c>
      <c r="K12" s="6" t="s">
        <v>14</v>
      </c>
      <c r="L12" s="6" t="s">
        <v>21</v>
      </c>
      <c r="M12" s="6" t="s">
        <v>244</v>
      </c>
      <c r="N12" s="6"/>
      <c r="O12" s="6" t="s">
        <v>15</v>
      </c>
      <c r="P12" s="16">
        <v>43102</v>
      </c>
      <c r="Q12" s="16">
        <v>43226</v>
      </c>
      <c r="R12" s="6">
        <v>20</v>
      </c>
      <c r="S12" s="6" t="s">
        <v>245</v>
      </c>
      <c r="T12" s="6">
        <v>30</v>
      </c>
      <c r="U12" s="6">
        <v>3</v>
      </c>
      <c r="V12" s="6"/>
      <c r="W12" s="6"/>
      <c r="X12" s="6">
        <v>10</v>
      </c>
      <c r="Y12" s="6">
        <v>20</v>
      </c>
    </row>
    <row r="13" spans="1:26" ht="16.5" hidden="1">
      <c r="A13" s="4">
        <v>13</v>
      </c>
      <c r="B13" s="24"/>
      <c r="C13" s="12" t="s">
        <v>17</v>
      </c>
      <c r="D13" s="24" t="s">
        <v>177</v>
      </c>
      <c r="E13" s="24" t="s">
        <v>182</v>
      </c>
      <c r="F13" s="24" t="s">
        <v>183</v>
      </c>
      <c r="G13" s="13" t="s">
        <v>178</v>
      </c>
      <c r="H13" s="6" t="s">
        <v>13</v>
      </c>
      <c r="I13" s="60" t="s">
        <v>192</v>
      </c>
      <c r="J13" s="6" t="s">
        <v>179</v>
      </c>
      <c r="K13" s="6" t="s">
        <v>14</v>
      </c>
      <c r="L13" s="6" t="s">
        <v>21</v>
      </c>
      <c r="M13" s="6" t="s">
        <v>244</v>
      </c>
      <c r="N13" s="6"/>
      <c r="O13" s="6" t="s">
        <v>15</v>
      </c>
      <c r="P13" s="16">
        <v>43102</v>
      </c>
      <c r="Q13" s="16">
        <v>43226</v>
      </c>
      <c r="R13" s="6">
        <v>20</v>
      </c>
      <c r="S13" s="6" t="s">
        <v>245</v>
      </c>
      <c r="T13" s="6">
        <v>50</v>
      </c>
      <c r="U13" s="6">
        <v>5</v>
      </c>
      <c r="V13" s="6"/>
      <c r="W13" s="6"/>
      <c r="X13" s="6">
        <v>20</v>
      </c>
      <c r="Y13" s="6">
        <v>30</v>
      </c>
    </row>
    <row r="14" spans="1:26" ht="16.5" hidden="1">
      <c r="A14" s="4">
        <v>14</v>
      </c>
      <c r="B14" s="24"/>
      <c r="C14" s="12" t="s">
        <v>17</v>
      </c>
      <c r="D14" s="24" t="s">
        <v>177</v>
      </c>
      <c r="E14" s="24" t="s">
        <v>182</v>
      </c>
      <c r="F14" s="24" t="s">
        <v>183</v>
      </c>
      <c r="G14" s="13" t="s">
        <v>178</v>
      </c>
      <c r="H14" s="6" t="s">
        <v>13</v>
      </c>
      <c r="I14" s="60" t="s">
        <v>193</v>
      </c>
      <c r="J14" s="6" t="s">
        <v>179</v>
      </c>
      <c r="K14" s="6" t="s">
        <v>14</v>
      </c>
      <c r="L14" s="6" t="s">
        <v>21</v>
      </c>
      <c r="M14" s="6" t="s">
        <v>244</v>
      </c>
      <c r="N14" s="6"/>
      <c r="O14" s="6" t="s">
        <v>15</v>
      </c>
      <c r="P14" s="16">
        <v>43102</v>
      </c>
      <c r="Q14" s="16">
        <v>43226</v>
      </c>
      <c r="R14" s="6">
        <v>18</v>
      </c>
      <c r="S14" s="6" t="s">
        <v>245</v>
      </c>
      <c r="T14" s="6">
        <v>30</v>
      </c>
      <c r="U14" s="6">
        <v>3</v>
      </c>
      <c r="V14" s="6"/>
      <c r="W14" s="6"/>
      <c r="X14" s="6">
        <v>10</v>
      </c>
      <c r="Y14" s="6">
        <v>20</v>
      </c>
    </row>
    <row r="15" spans="1:26" ht="16.5" hidden="1">
      <c r="A15" s="4">
        <v>15</v>
      </c>
      <c r="B15" s="24"/>
      <c r="C15" s="12" t="s">
        <v>38</v>
      </c>
      <c r="D15" s="24" t="s">
        <v>177</v>
      </c>
      <c r="E15" s="24" t="s">
        <v>182</v>
      </c>
      <c r="F15" s="24" t="s">
        <v>183</v>
      </c>
      <c r="G15" s="13" t="s">
        <v>178</v>
      </c>
      <c r="H15" s="6" t="s">
        <v>13</v>
      </c>
      <c r="I15" s="60" t="s">
        <v>194</v>
      </c>
      <c r="J15" s="6" t="s">
        <v>247</v>
      </c>
      <c r="K15" s="6" t="s">
        <v>14</v>
      </c>
      <c r="L15" s="6" t="s">
        <v>21</v>
      </c>
      <c r="M15" s="6" t="s">
        <v>244</v>
      </c>
      <c r="N15" s="6"/>
      <c r="O15" s="6" t="s">
        <v>15</v>
      </c>
      <c r="P15" s="16">
        <v>43102</v>
      </c>
      <c r="Q15" s="16">
        <v>43226</v>
      </c>
      <c r="R15" s="6">
        <v>2</v>
      </c>
      <c r="S15" s="6" t="s">
        <v>245</v>
      </c>
      <c r="T15" s="6">
        <v>50</v>
      </c>
      <c r="U15" s="6">
        <v>5</v>
      </c>
      <c r="V15" s="6">
        <v>10</v>
      </c>
      <c r="W15" s="6">
        <v>10</v>
      </c>
      <c r="X15" s="6">
        <v>10</v>
      </c>
      <c r="Y15" s="6">
        <v>20</v>
      </c>
    </row>
    <row r="16" spans="1:26" ht="16.5" hidden="1">
      <c r="A16" s="4">
        <v>16</v>
      </c>
      <c r="B16" s="24"/>
      <c r="C16" s="12" t="s">
        <v>17</v>
      </c>
      <c r="D16" s="24" t="s">
        <v>177</v>
      </c>
      <c r="E16" s="24" t="s">
        <v>182</v>
      </c>
      <c r="F16" s="24" t="s">
        <v>183</v>
      </c>
      <c r="G16" s="13" t="s">
        <v>178</v>
      </c>
      <c r="H16" s="6" t="s">
        <v>13</v>
      </c>
      <c r="I16" s="60" t="s">
        <v>195</v>
      </c>
      <c r="J16" s="6" t="s">
        <v>179</v>
      </c>
      <c r="K16" s="6" t="s">
        <v>14</v>
      </c>
      <c r="L16" s="6" t="s">
        <v>21</v>
      </c>
      <c r="M16" s="6" t="s">
        <v>244</v>
      </c>
      <c r="N16" s="6"/>
      <c r="O16" s="6" t="s">
        <v>15</v>
      </c>
      <c r="P16" s="16">
        <v>43102</v>
      </c>
      <c r="Q16" s="16">
        <v>43226</v>
      </c>
      <c r="R16" s="6">
        <v>15</v>
      </c>
      <c r="S16" s="6" t="s">
        <v>245</v>
      </c>
      <c r="T16" s="6">
        <v>40</v>
      </c>
      <c r="U16" s="6">
        <v>5</v>
      </c>
      <c r="V16" s="6"/>
      <c r="W16" s="6"/>
      <c r="X16" s="6">
        <v>8</v>
      </c>
      <c r="Y16" s="6">
        <v>32</v>
      </c>
    </row>
    <row r="17" spans="1:25" ht="16.5">
      <c r="A17" s="4">
        <v>17</v>
      </c>
      <c r="B17" s="24"/>
      <c r="C17" s="12" t="s">
        <v>250</v>
      </c>
      <c r="D17" s="24" t="s">
        <v>177</v>
      </c>
      <c r="E17" s="24" t="s">
        <v>87</v>
      </c>
      <c r="F17" s="24" t="s">
        <v>251</v>
      </c>
      <c r="G17" s="39" t="s">
        <v>178</v>
      </c>
      <c r="H17" s="6" t="s">
        <v>13</v>
      </c>
      <c r="I17" s="60" t="s">
        <v>252</v>
      </c>
      <c r="J17" s="6" t="s">
        <v>179</v>
      </c>
      <c r="K17" s="6" t="s">
        <v>14</v>
      </c>
      <c r="L17" s="6" t="s">
        <v>21</v>
      </c>
      <c r="M17" s="16" t="s">
        <v>253</v>
      </c>
      <c r="N17" s="16"/>
      <c r="O17" s="16" t="s">
        <v>254</v>
      </c>
      <c r="P17" s="16">
        <v>43252</v>
      </c>
      <c r="Q17" s="16">
        <v>43464</v>
      </c>
      <c r="R17" s="6">
        <v>35</v>
      </c>
      <c r="S17" s="6" t="s">
        <v>245</v>
      </c>
      <c r="T17" s="6">
        <v>50</v>
      </c>
      <c r="U17" s="6">
        <v>5</v>
      </c>
      <c r="V17" s="6"/>
      <c r="W17" s="6"/>
      <c r="X17" s="6">
        <v>20</v>
      </c>
      <c r="Y17" s="6">
        <v>30</v>
      </c>
    </row>
    <row r="18" spans="1:25" ht="16.5">
      <c r="A18" s="4">
        <v>18</v>
      </c>
      <c r="B18" s="24"/>
      <c r="C18" s="12" t="s">
        <v>250</v>
      </c>
      <c r="D18" s="24" t="s">
        <v>177</v>
      </c>
      <c r="E18" s="24" t="s">
        <v>87</v>
      </c>
      <c r="F18" s="24" t="s">
        <v>251</v>
      </c>
      <c r="G18" s="39" t="s">
        <v>178</v>
      </c>
      <c r="H18" s="6" t="s">
        <v>13</v>
      </c>
      <c r="I18" s="60" t="s">
        <v>255</v>
      </c>
      <c r="J18" s="6" t="s">
        <v>179</v>
      </c>
      <c r="K18" s="6" t="s">
        <v>14</v>
      </c>
      <c r="L18" s="6" t="s">
        <v>21</v>
      </c>
      <c r="M18" s="16" t="s">
        <v>256</v>
      </c>
      <c r="N18" s="16"/>
      <c r="O18" s="16" t="s">
        <v>254</v>
      </c>
      <c r="P18" s="16">
        <v>43210</v>
      </c>
      <c r="Q18" s="16">
        <v>43424</v>
      </c>
      <c r="R18" s="6">
        <v>30</v>
      </c>
      <c r="S18" s="6" t="s">
        <v>245</v>
      </c>
      <c r="T18" s="6">
        <v>40</v>
      </c>
      <c r="U18" s="6">
        <v>5</v>
      </c>
      <c r="V18" s="6"/>
      <c r="W18" s="6"/>
      <c r="X18" s="6">
        <v>8</v>
      </c>
      <c r="Y18" s="6">
        <v>32</v>
      </c>
    </row>
    <row r="19" spans="1:25" ht="16.5">
      <c r="A19" s="61">
        <v>19</v>
      </c>
      <c r="B19" s="62"/>
      <c r="C19" s="12" t="s">
        <v>250</v>
      </c>
      <c r="D19" s="24" t="s">
        <v>177</v>
      </c>
      <c r="E19" s="24" t="s">
        <v>87</v>
      </c>
      <c r="F19" s="24" t="s">
        <v>251</v>
      </c>
      <c r="G19" s="39" t="s">
        <v>178</v>
      </c>
      <c r="H19" s="6" t="s">
        <v>13</v>
      </c>
      <c r="I19" s="60" t="s">
        <v>257</v>
      </c>
      <c r="J19" s="6" t="s">
        <v>179</v>
      </c>
      <c r="K19" s="6" t="s">
        <v>14</v>
      </c>
      <c r="L19" s="6" t="s">
        <v>21</v>
      </c>
      <c r="M19" s="16" t="s">
        <v>258</v>
      </c>
      <c r="N19" s="16"/>
      <c r="O19" s="16" t="s">
        <v>259</v>
      </c>
      <c r="P19" s="16">
        <v>43221</v>
      </c>
      <c r="Q19" s="16">
        <v>43454</v>
      </c>
      <c r="R19" s="6">
        <v>30</v>
      </c>
      <c r="S19" s="6" t="s">
        <v>260</v>
      </c>
      <c r="T19" s="6">
        <v>60</v>
      </c>
      <c r="U19" s="6">
        <v>6</v>
      </c>
      <c r="V19" s="6"/>
      <c r="W19" s="6"/>
      <c r="X19" s="6">
        <v>30</v>
      </c>
      <c r="Y19" s="6">
        <v>30</v>
      </c>
    </row>
    <row r="20" spans="1:25" s="67" customFormat="1" ht="16.5" hidden="1">
      <c r="A20" s="61">
        <v>20</v>
      </c>
      <c r="B20" s="62"/>
      <c r="C20" s="63" t="s">
        <v>261</v>
      </c>
      <c r="D20" s="62" t="s">
        <v>177</v>
      </c>
      <c r="E20" s="62" t="s">
        <v>182</v>
      </c>
      <c r="F20" s="62" t="s">
        <v>183</v>
      </c>
      <c r="G20" s="64" t="s">
        <v>262</v>
      </c>
      <c r="H20" s="65" t="s">
        <v>263</v>
      </c>
      <c r="I20" s="66" t="s">
        <v>264</v>
      </c>
      <c r="J20" s="65" t="s">
        <v>265</v>
      </c>
      <c r="K20" s="65" t="s">
        <v>14</v>
      </c>
      <c r="L20" s="65" t="s">
        <v>21</v>
      </c>
      <c r="M20" s="16" t="s">
        <v>266</v>
      </c>
      <c r="N20" s="16"/>
      <c r="O20" s="16" t="s">
        <v>267</v>
      </c>
      <c r="P20" s="16">
        <v>43160</v>
      </c>
      <c r="Q20" s="16">
        <v>43311</v>
      </c>
      <c r="R20" s="65">
        <v>15</v>
      </c>
      <c r="S20" s="65" t="s">
        <v>268</v>
      </c>
      <c r="T20" s="65">
        <v>30</v>
      </c>
      <c r="U20" s="65">
        <v>3</v>
      </c>
      <c r="V20" s="65"/>
      <c r="W20" s="65"/>
      <c r="X20" s="65">
        <v>10</v>
      </c>
      <c r="Y20" s="65">
        <v>20</v>
      </c>
    </row>
    <row r="21" spans="1:25" s="67" customFormat="1" ht="16.5" hidden="1">
      <c r="A21" s="61">
        <v>21</v>
      </c>
      <c r="B21" s="62"/>
      <c r="C21" s="63" t="s">
        <v>269</v>
      </c>
      <c r="D21" s="62" t="s">
        <v>177</v>
      </c>
      <c r="E21" s="62" t="s">
        <v>182</v>
      </c>
      <c r="F21" s="62" t="s">
        <v>183</v>
      </c>
      <c r="G21" s="64" t="s">
        <v>262</v>
      </c>
      <c r="H21" s="65" t="s">
        <v>270</v>
      </c>
      <c r="I21" s="66" t="s">
        <v>271</v>
      </c>
      <c r="J21" s="65" t="s">
        <v>272</v>
      </c>
      <c r="K21" s="65" t="s">
        <v>14</v>
      </c>
      <c r="L21" s="65" t="s">
        <v>21</v>
      </c>
      <c r="M21" s="16" t="s">
        <v>273</v>
      </c>
      <c r="N21" s="16"/>
      <c r="O21" s="16" t="s">
        <v>267</v>
      </c>
      <c r="P21" s="16">
        <v>43160</v>
      </c>
      <c r="Q21" s="16">
        <v>43311</v>
      </c>
      <c r="R21" s="65">
        <v>15</v>
      </c>
      <c r="S21" s="65" t="s">
        <v>260</v>
      </c>
      <c r="T21" s="65">
        <v>30</v>
      </c>
      <c r="U21" s="65">
        <v>5</v>
      </c>
      <c r="V21" s="65"/>
      <c r="W21" s="65"/>
      <c r="X21" s="65">
        <v>10</v>
      </c>
      <c r="Y21" s="65">
        <v>20</v>
      </c>
    </row>
    <row r="22" spans="1:25" s="67" customFormat="1" ht="16.5" hidden="1">
      <c r="A22" s="61">
        <v>22</v>
      </c>
      <c r="B22" s="62"/>
      <c r="C22" s="63" t="s">
        <v>17</v>
      </c>
      <c r="D22" s="62" t="s">
        <v>177</v>
      </c>
      <c r="E22" s="62" t="s">
        <v>182</v>
      </c>
      <c r="F22" s="62" t="s">
        <v>183</v>
      </c>
      <c r="G22" s="68" t="s">
        <v>178</v>
      </c>
      <c r="H22" s="65" t="s">
        <v>13</v>
      </c>
      <c r="I22" s="66" t="s">
        <v>196</v>
      </c>
      <c r="J22" s="65" t="s">
        <v>179</v>
      </c>
      <c r="K22" s="65" t="s">
        <v>14</v>
      </c>
      <c r="L22" s="65" t="s">
        <v>21</v>
      </c>
      <c r="M22" s="16" t="s">
        <v>274</v>
      </c>
      <c r="N22" s="16"/>
      <c r="O22" s="16" t="s">
        <v>267</v>
      </c>
      <c r="P22" s="16">
        <v>43102</v>
      </c>
      <c r="Q22" s="16">
        <v>43252</v>
      </c>
      <c r="R22" s="65">
        <v>10</v>
      </c>
      <c r="S22" s="65" t="s">
        <v>260</v>
      </c>
      <c r="T22" s="65">
        <v>30</v>
      </c>
      <c r="U22" s="65">
        <v>3</v>
      </c>
      <c r="V22" s="65"/>
      <c r="W22" s="65"/>
      <c r="X22" s="65">
        <v>10</v>
      </c>
      <c r="Y22" s="65">
        <v>20</v>
      </c>
    </row>
    <row r="23" spans="1:25" ht="16.5" hidden="1">
      <c r="A23" s="61">
        <v>23</v>
      </c>
      <c r="B23" s="62"/>
      <c r="C23" s="12" t="s">
        <v>17</v>
      </c>
      <c r="D23" s="24" t="s">
        <v>177</v>
      </c>
      <c r="E23" s="24" t="s">
        <v>182</v>
      </c>
      <c r="F23" s="24" t="s">
        <v>183</v>
      </c>
      <c r="G23" s="13" t="s">
        <v>178</v>
      </c>
      <c r="H23" s="6" t="s">
        <v>13</v>
      </c>
      <c r="I23" s="60" t="s">
        <v>197</v>
      </c>
      <c r="J23" s="6" t="s">
        <v>179</v>
      </c>
      <c r="K23" s="6" t="s">
        <v>14</v>
      </c>
      <c r="L23" s="6" t="s">
        <v>21</v>
      </c>
      <c r="M23" s="16" t="s">
        <v>274</v>
      </c>
      <c r="N23" s="16"/>
      <c r="O23" s="16" t="s">
        <v>267</v>
      </c>
      <c r="P23" s="16">
        <v>43102</v>
      </c>
      <c r="Q23" s="16">
        <v>43252</v>
      </c>
      <c r="R23" s="6">
        <v>15</v>
      </c>
      <c r="S23" s="6" t="s">
        <v>260</v>
      </c>
      <c r="T23" s="6">
        <v>40</v>
      </c>
      <c r="U23" s="6">
        <v>4</v>
      </c>
      <c r="V23" s="6"/>
      <c r="W23" s="6"/>
      <c r="X23" s="6">
        <v>10</v>
      </c>
      <c r="Y23" s="6">
        <v>30</v>
      </c>
    </row>
    <row r="24" spans="1:25" ht="16.5" hidden="1">
      <c r="A24" s="61">
        <v>24</v>
      </c>
      <c r="B24" s="62"/>
      <c r="C24" s="12" t="s">
        <v>17</v>
      </c>
      <c r="D24" s="24" t="s">
        <v>177</v>
      </c>
      <c r="E24" s="24" t="s">
        <v>182</v>
      </c>
      <c r="F24" s="24" t="s">
        <v>183</v>
      </c>
      <c r="G24" s="13" t="s">
        <v>178</v>
      </c>
      <c r="H24" s="6" t="s">
        <v>13</v>
      </c>
      <c r="I24" s="60" t="s">
        <v>198</v>
      </c>
      <c r="J24" s="6" t="s">
        <v>179</v>
      </c>
      <c r="K24" s="6" t="s">
        <v>14</v>
      </c>
      <c r="L24" s="6" t="s">
        <v>21</v>
      </c>
      <c r="M24" s="16" t="s">
        <v>274</v>
      </c>
      <c r="N24" s="16"/>
      <c r="O24" s="16" t="s">
        <v>267</v>
      </c>
      <c r="P24" s="16">
        <v>43102</v>
      </c>
      <c r="Q24" s="16">
        <v>43252</v>
      </c>
      <c r="R24" s="6">
        <v>15</v>
      </c>
      <c r="S24" s="6" t="s">
        <v>260</v>
      </c>
      <c r="T24" s="6">
        <v>40</v>
      </c>
      <c r="U24" s="6">
        <v>4</v>
      </c>
      <c r="V24" s="6"/>
      <c r="W24" s="6">
        <v>10</v>
      </c>
      <c r="X24" s="6">
        <v>10</v>
      </c>
      <c r="Y24" s="6">
        <v>20</v>
      </c>
    </row>
    <row r="25" spans="1:25" ht="16.5" hidden="1">
      <c r="A25" s="61">
        <v>25</v>
      </c>
      <c r="B25" s="62"/>
      <c r="C25" s="12" t="s">
        <v>38</v>
      </c>
      <c r="D25" s="24" t="s">
        <v>177</v>
      </c>
      <c r="E25" s="24" t="s">
        <v>182</v>
      </c>
      <c r="F25" s="24" t="s">
        <v>183</v>
      </c>
      <c r="G25" s="13" t="s">
        <v>178</v>
      </c>
      <c r="H25" s="6" t="s">
        <v>13</v>
      </c>
      <c r="I25" s="60" t="s">
        <v>199</v>
      </c>
      <c r="J25" s="6" t="s">
        <v>275</v>
      </c>
      <c r="K25" s="6" t="s">
        <v>14</v>
      </c>
      <c r="L25" s="6" t="s">
        <v>21</v>
      </c>
      <c r="M25" s="16" t="s">
        <v>274</v>
      </c>
      <c r="N25" s="16"/>
      <c r="O25" s="16" t="s">
        <v>267</v>
      </c>
      <c r="P25" s="16">
        <v>43102</v>
      </c>
      <c r="Q25" s="16">
        <v>43226</v>
      </c>
      <c r="R25" s="6">
        <v>10</v>
      </c>
      <c r="S25" s="6" t="s">
        <v>260</v>
      </c>
      <c r="T25" s="6">
        <v>30</v>
      </c>
      <c r="U25" s="6">
        <v>3</v>
      </c>
      <c r="V25" s="6"/>
      <c r="W25" s="6"/>
      <c r="X25" s="6">
        <v>10</v>
      </c>
      <c r="Y25" s="6">
        <v>20</v>
      </c>
    </row>
    <row r="26" spans="1:25" ht="16.5">
      <c r="A26" s="61">
        <v>26</v>
      </c>
      <c r="B26" s="62"/>
      <c r="C26" s="12" t="s">
        <v>38</v>
      </c>
      <c r="D26" s="24" t="s">
        <v>177</v>
      </c>
      <c r="E26" s="24" t="s">
        <v>87</v>
      </c>
      <c r="F26" s="24" t="s">
        <v>107</v>
      </c>
      <c r="G26" s="13" t="s">
        <v>178</v>
      </c>
      <c r="H26" s="6" t="s">
        <v>13</v>
      </c>
      <c r="I26" s="60" t="s">
        <v>276</v>
      </c>
      <c r="J26" s="6" t="s">
        <v>277</v>
      </c>
      <c r="K26" s="6" t="s">
        <v>14</v>
      </c>
      <c r="L26" s="6" t="s">
        <v>21</v>
      </c>
      <c r="M26" s="16" t="s">
        <v>278</v>
      </c>
      <c r="N26" s="16"/>
      <c r="O26" s="16" t="s">
        <v>267</v>
      </c>
      <c r="P26" s="16">
        <v>43102</v>
      </c>
      <c r="Q26" s="16">
        <v>43226</v>
      </c>
      <c r="R26" s="6">
        <v>15</v>
      </c>
      <c r="S26" s="6" t="s">
        <v>260</v>
      </c>
      <c r="T26" s="6">
        <v>120</v>
      </c>
      <c r="U26" s="6">
        <v>4</v>
      </c>
      <c r="V26" s="6"/>
      <c r="W26" s="6">
        <v>30</v>
      </c>
      <c r="X26" s="6">
        <v>30</v>
      </c>
      <c r="Y26" s="6">
        <v>60</v>
      </c>
    </row>
    <row r="27" spans="1:25" ht="16.5">
      <c r="A27" s="61">
        <v>27</v>
      </c>
      <c r="B27" s="62"/>
      <c r="C27" s="12" t="s">
        <v>17</v>
      </c>
      <c r="D27" s="24" t="s">
        <v>177</v>
      </c>
      <c r="E27" s="24" t="s">
        <v>87</v>
      </c>
      <c r="F27" s="24" t="s">
        <v>107</v>
      </c>
      <c r="G27" s="13" t="s">
        <v>178</v>
      </c>
      <c r="H27" s="6" t="s">
        <v>13</v>
      </c>
      <c r="I27" s="60" t="s">
        <v>279</v>
      </c>
      <c r="J27" s="6" t="s">
        <v>179</v>
      </c>
      <c r="K27" s="6" t="s">
        <v>14</v>
      </c>
      <c r="L27" s="6" t="s">
        <v>21</v>
      </c>
      <c r="M27" s="16" t="s">
        <v>274</v>
      </c>
      <c r="N27" s="16"/>
      <c r="O27" s="16" t="s">
        <v>267</v>
      </c>
      <c r="P27" s="16">
        <v>43282</v>
      </c>
      <c r="Q27" s="16">
        <v>43464</v>
      </c>
      <c r="R27" s="6">
        <v>30</v>
      </c>
      <c r="S27" s="6" t="s">
        <v>260</v>
      </c>
      <c r="T27" s="6">
        <v>30</v>
      </c>
      <c r="U27" s="6">
        <v>1</v>
      </c>
      <c r="V27" s="6"/>
      <c r="W27" s="6"/>
      <c r="X27" s="6"/>
      <c r="Y27" s="6">
        <v>30</v>
      </c>
    </row>
    <row r="28" spans="1:25" ht="16.5">
      <c r="A28" s="61">
        <v>28</v>
      </c>
      <c r="B28" s="62"/>
      <c r="C28" s="12" t="s">
        <v>38</v>
      </c>
      <c r="D28" s="24" t="s">
        <v>177</v>
      </c>
      <c r="E28" s="24" t="s">
        <v>87</v>
      </c>
      <c r="F28" s="24" t="s">
        <v>107</v>
      </c>
      <c r="G28" s="13" t="s">
        <v>178</v>
      </c>
      <c r="H28" s="6" t="s">
        <v>13</v>
      </c>
      <c r="I28" s="60" t="s">
        <v>280</v>
      </c>
      <c r="J28" s="6" t="s">
        <v>179</v>
      </c>
      <c r="K28" s="6" t="s">
        <v>14</v>
      </c>
      <c r="L28" s="6" t="s">
        <v>21</v>
      </c>
      <c r="M28" s="16" t="s">
        <v>274</v>
      </c>
      <c r="N28" s="16"/>
      <c r="O28" s="16" t="s">
        <v>267</v>
      </c>
      <c r="P28" s="16">
        <v>43282</v>
      </c>
      <c r="Q28" s="16">
        <v>43464</v>
      </c>
      <c r="R28" s="6">
        <v>20</v>
      </c>
      <c r="S28" s="6" t="s">
        <v>260</v>
      </c>
      <c r="T28" s="6">
        <v>40</v>
      </c>
      <c r="U28" s="6">
        <v>2</v>
      </c>
      <c r="V28" s="6"/>
      <c r="W28" s="6"/>
      <c r="X28" s="6"/>
      <c r="Y28" s="6">
        <v>40</v>
      </c>
    </row>
    <row r="29" spans="1:25" ht="16.5">
      <c r="A29" s="61">
        <v>29</v>
      </c>
      <c r="B29" s="62"/>
      <c r="C29" s="12" t="s">
        <v>38</v>
      </c>
      <c r="D29" s="24" t="s">
        <v>177</v>
      </c>
      <c r="E29" s="24" t="s">
        <v>87</v>
      </c>
      <c r="F29" s="24" t="s">
        <v>107</v>
      </c>
      <c r="G29" s="13" t="s">
        <v>178</v>
      </c>
      <c r="H29" s="6" t="s">
        <v>13</v>
      </c>
      <c r="I29" s="60" t="s">
        <v>281</v>
      </c>
      <c r="J29" s="6" t="s">
        <v>179</v>
      </c>
      <c r="K29" s="6" t="s">
        <v>14</v>
      </c>
      <c r="L29" s="6" t="s">
        <v>21</v>
      </c>
      <c r="M29" s="16" t="s">
        <v>274</v>
      </c>
      <c r="N29" s="16"/>
      <c r="O29" s="16" t="s">
        <v>267</v>
      </c>
      <c r="P29" s="16">
        <v>43282</v>
      </c>
      <c r="Q29" s="16">
        <v>43464</v>
      </c>
      <c r="R29" s="6">
        <v>20</v>
      </c>
      <c r="S29" s="6" t="s">
        <v>260</v>
      </c>
      <c r="T29" s="6">
        <v>40</v>
      </c>
      <c r="U29" s="6">
        <v>4</v>
      </c>
      <c r="V29" s="6"/>
      <c r="W29" s="6"/>
      <c r="X29" s="6">
        <v>10</v>
      </c>
      <c r="Y29" s="6">
        <v>40</v>
      </c>
    </row>
    <row r="30" spans="1:25" ht="16.5">
      <c r="A30" s="61">
        <v>30</v>
      </c>
      <c r="B30" s="62"/>
      <c r="C30" s="12" t="s">
        <v>17</v>
      </c>
      <c r="D30" s="24" t="s">
        <v>177</v>
      </c>
      <c r="E30" s="24" t="s">
        <v>87</v>
      </c>
      <c r="F30" s="24" t="s">
        <v>107</v>
      </c>
      <c r="G30" s="13" t="s">
        <v>178</v>
      </c>
      <c r="H30" s="6" t="s">
        <v>13</v>
      </c>
      <c r="I30" s="60" t="s">
        <v>282</v>
      </c>
      <c r="J30" s="6" t="s">
        <v>179</v>
      </c>
      <c r="K30" s="6" t="s">
        <v>14</v>
      </c>
      <c r="L30" s="6" t="s">
        <v>21</v>
      </c>
      <c r="M30" s="6" t="s">
        <v>283</v>
      </c>
      <c r="N30" s="6"/>
      <c r="O30" s="16" t="s">
        <v>267</v>
      </c>
      <c r="P30" s="16">
        <v>43102</v>
      </c>
      <c r="Q30" s="16">
        <v>43226</v>
      </c>
      <c r="R30" s="6">
        <v>15</v>
      </c>
      <c r="S30" s="6" t="s">
        <v>260</v>
      </c>
      <c r="T30" s="6">
        <v>30</v>
      </c>
      <c r="U30" s="6">
        <v>2</v>
      </c>
      <c r="V30" s="6"/>
      <c r="W30" s="6">
        <v>15</v>
      </c>
      <c r="X30" s="6"/>
      <c r="Y30" s="6">
        <v>15</v>
      </c>
    </row>
    <row r="31" spans="1:25" ht="16.5">
      <c r="A31" s="61">
        <v>31</v>
      </c>
      <c r="B31" s="62"/>
      <c r="C31" s="12" t="s">
        <v>17</v>
      </c>
      <c r="D31" s="24" t="s">
        <v>177</v>
      </c>
      <c r="E31" s="24" t="s">
        <v>87</v>
      </c>
      <c r="F31" s="24" t="s">
        <v>107</v>
      </c>
      <c r="G31" s="13" t="s">
        <v>178</v>
      </c>
      <c r="H31" s="6" t="s">
        <v>13</v>
      </c>
      <c r="I31" s="60" t="s">
        <v>284</v>
      </c>
      <c r="J31" s="6" t="s">
        <v>179</v>
      </c>
      <c r="K31" s="6" t="s">
        <v>14</v>
      </c>
      <c r="L31" s="6" t="s">
        <v>21</v>
      </c>
      <c r="M31" s="6" t="s">
        <v>283</v>
      </c>
      <c r="N31" s="6"/>
      <c r="O31" s="6" t="s">
        <v>15</v>
      </c>
      <c r="P31" s="16">
        <v>43102</v>
      </c>
      <c r="Q31" s="16">
        <v>43226</v>
      </c>
      <c r="R31" s="6">
        <v>20</v>
      </c>
      <c r="S31" s="6" t="s">
        <v>260</v>
      </c>
      <c r="T31" s="6">
        <v>80</v>
      </c>
      <c r="U31" s="6">
        <v>4</v>
      </c>
      <c r="V31" s="6"/>
      <c r="W31" s="6">
        <v>20</v>
      </c>
      <c r="X31" s="6">
        <v>20</v>
      </c>
      <c r="Y31" s="6">
        <v>40</v>
      </c>
    </row>
    <row r="32" spans="1:25" ht="16.5">
      <c r="A32" s="61">
        <v>32</v>
      </c>
      <c r="B32" s="62"/>
      <c r="C32" s="12" t="s">
        <v>38</v>
      </c>
      <c r="D32" s="24" t="s">
        <v>177</v>
      </c>
      <c r="E32" s="24" t="s">
        <v>87</v>
      </c>
      <c r="F32" s="24" t="s">
        <v>107</v>
      </c>
      <c r="G32" s="13" t="s">
        <v>178</v>
      </c>
      <c r="H32" s="6" t="s">
        <v>13</v>
      </c>
      <c r="I32" s="60" t="s">
        <v>285</v>
      </c>
      <c r="J32" s="6" t="s">
        <v>286</v>
      </c>
      <c r="K32" s="6" t="s">
        <v>14</v>
      </c>
      <c r="L32" s="6" t="s">
        <v>21</v>
      </c>
      <c r="M32" s="6" t="s">
        <v>283</v>
      </c>
      <c r="N32" s="6"/>
      <c r="O32" s="6" t="s">
        <v>15</v>
      </c>
      <c r="P32" s="16">
        <v>43102</v>
      </c>
      <c r="Q32" s="16">
        <v>43226</v>
      </c>
      <c r="R32" s="6">
        <v>20</v>
      </c>
      <c r="S32" s="6" t="s">
        <v>260</v>
      </c>
      <c r="T32" s="6">
        <v>100</v>
      </c>
      <c r="U32" s="6">
        <v>5</v>
      </c>
      <c r="V32" s="6"/>
      <c r="W32" s="6">
        <v>40</v>
      </c>
      <c r="X32" s="6">
        <v>20</v>
      </c>
      <c r="Y32" s="6">
        <v>40</v>
      </c>
    </row>
    <row r="33" spans="1:25" ht="16.5" hidden="1">
      <c r="A33" s="61">
        <v>33</v>
      </c>
      <c r="B33" s="62"/>
      <c r="C33" s="12" t="s">
        <v>17</v>
      </c>
      <c r="D33" s="24" t="s">
        <v>177</v>
      </c>
      <c r="E33" s="24" t="s">
        <v>182</v>
      </c>
      <c r="F33" s="24" t="s">
        <v>183</v>
      </c>
      <c r="G33" s="13" t="s">
        <v>178</v>
      </c>
      <c r="H33" s="6" t="s">
        <v>13</v>
      </c>
      <c r="I33" s="60" t="s">
        <v>287</v>
      </c>
      <c r="J33" s="6" t="s">
        <v>179</v>
      </c>
      <c r="K33" s="6" t="s">
        <v>14</v>
      </c>
      <c r="L33" s="6" t="s">
        <v>21</v>
      </c>
      <c r="M33" s="6" t="s">
        <v>283</v>
      </c>
      <c r="N33" s="6"/>
      <c r="O33" s="6" t="s">
        <v>15</v>
      </c>
      <c r="P33" s="16">
        <v>43102</v>
      </c>
      <c r="Q33" s="16">
        <v>43226</v>
      </c>
      <c r="R33" s="6">
        <v>30</v>
      </c>
      <c r="S33" s="6" t="s">
        <v>260</v>
      </c>
      <c r="T33" s="6">
        <v>120</v>
      </c>
      <c r="U33" s="6">
        <v>4</v>
      </c>
      <c r="V33" s="6"/>
      <c r="W33" s="6">
        <v>30</v>
      </c>
      <c r="X33" s="6">
        <v>30</v>
      </c>
      <c r="Y33" s="6">
        <v>60</v>
      </c>
    </row>
  </sheetData>
  <autoFilter ref="F1:N33">
    <filterColumn colId="0">
      <filters>
        <filter val="教育实训软件开发中心"/>
      </filters>
    </filterColumn>
  </autoFilter>
  <phoneticPr fontId="2" type="noConversion"/>
  <dataValidations count="12">
    <dataValidation type="list" allowBlank="1" showInputMessage="1" showErrorMessage="1" sqref="E2:E1048576">
      <formula1>"智慧教育,资源线,VR特色产品线,综合实训线,教学评价线,公共技术产品线"</formula1>
    </dataValidation>
    <dataValidation type="list" allowBlank="1" showInputMessage="1" showErrorMessage="1" sqref="D2:D1048576">
      <formula1>"金融事业部,理工医农事业部,创新创业事业部,经管事业部,K12事业部,学前教育事业部,智慧教育事业部,文化创意事业部,金融大数据机构,"</formula1>
    </dataValidation>
    <dataValidation type="list" allowBlank="1" showInputMessage="1" showErrorMessage="1" sqref="F1:F1048576">
      <formula1>"教育信息化开发中心,教育实训软件开发中心,教育3D开发中心,资源中心,"</formula1>
    </dataValidation>
    <dataValidation type="list" allowBlank="1" showInputMessage="1" showErrorMessage="1" sqref="O2:O1048576">
      <formula1>"S,A,B,C"</formula1>
    </dataValidation>
    <dataValidation type="list" allowBlank="1" showInputMessage="1" showErrorMessage="1" sqref="H2:H33">
      <formula1>"深圳,长沙,合肥,桂林,外包"</formula1>
    </dataValidation>
    <dataValidation type="list" allowBlank="1" showInputMessage="1" showErrorMessage="1" sqref="L2:L33">
      <formula1>"自有软件,自有资源,自有硬件"</formula1>
    </dataValidation>
    <dataValidation type="list" allowBlank="1" showInputMessage="1" showErrorMessage="1" sqref="K1:K33">
      <formula1>"战略类,主打类,配合类,创新类"</formula1>
    </dataValidation>
    <dataValidation type="list" allowBlank="1" showInputMessage="1" showErrorMessage="1" sqref="C22:C33 C2:C16">
      <formula1>"新产品,即有产品升级,定制开发,内部使用"</formula1>
    </dataValidation>
    <dataValidation type="list" allowBlank="1" showInputMessage="1" showErrorMessage="1" sqref="G22:G33 G2:G16">
      <formula1>"合同首次交付,项目续费延期,重复项目交付,售后支持,售前试用,演示推广,产品培训,生产环境,内部个人使用"</formula1>
    </dataValidation>
    <dataValidation type="custom" showInputMessage="1" showErrorMessage="1" sqref="Q1">
      <formula1>"S,A,B,C"</formula1>
    </dataValidation>
    <dataValidation showInputMessage="1" showErrorMessage="1" sqref="N1 P1"/>
    <dataValidation type="list" allowBlank="1" showInputMessage="1" showErrorMessage="1" sqref="L1">
      <formula1>"软件,资源,3D,VR"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43"/>
  <sheetViews>
    <sheetView topLeftCell="D1" zoomScaleNormal="100" workbookViewId="0">
      <selection activeCell="I24" sqref="I24"/>
    </sheetView>
  </sheetViews>
  <sheetFormatPr defaultRowHeight="13.5"/>
  <cols>
    <col min="1" max="1" width="5.75" style="10" bestFit="1" customWidth="1"/>
    <col min="2" max="2" width="15.875" style="10" customWidth="1"/>
    <col min="3" max="3" width="18.625" style="10" bestFit="1" customWidth="1"/>
    <col min="4" max="4" width="13.25" style="10" bestFit="1" customWidth="1"/>
    <col min="5" max="5" width="11.25" style="10" bestFit="1" customWidth="1"/>
    <col min="6" max="6" width="19.5" style="10" bestFit="1" customWidth="1"/>
    <col min="7" max="7" width="18.625" style="10" bestFit="1" customWidth="1"/>
    <col min="8" max="8" width="5.75" style="10" bestFit="1" customWidth="1"/>
    <col min="9" max="9" width="26" style="10" customWidth="1"/>
    <col min="10" max="10" width="5.75" style="10" bestFit="1" customWidth="1"/>
    <col min="11" max="11" width="6.375" style="10" bestFit="1" customWidth="1"/>
    <col min="12" max="12" width="8" style="10" bestFit="1" customWidth="1"/>
    <col min="13" max="13" width="9.75" style="10" bestFit="1" customWidth="1"/>
    <col min="14" max="14" width="11.875" style="10" bestFit="1" customWidth="1"/>
    <col min="15" max="15" width="9.75" style="10" bestFit="1" customWidth="1"/>
    <col min="16" max="17" width="11.125" style="10" bestFit="1" customWidth="1"/>
    <col min="18" max="18" width="9.75" style="10" bestFit="1" customWidth="1"/>
    <col min="19" max="19" width="16.875" style="10" bestFit="1" customWidth="1"/>
    <col min="20" max="20" width="9.75" style="10" bestFit="1" customWidth="1"/>
    <col min="21" max="21" width="7.75" style="10" bestFit="1" customWidth="1"/>
    <col min="22" max="25" width="7.375" style="10" bestFit="1" customWidth="1"/>
    <col min="26" max="26" width="49" style="10" bestFit="1" customWidth="1"/>
    <col min="27" max="16384" width="9" style="10"/>
  </cols>
  <sheetData>
    <row r="1" spans="1:26" ht="54">
      <c r="A1" s="11" t="s">
        <v>0</v>
      </c>
      <c r="B1" s="11" t="s">
        <v>22</v>
      </c>
      <c r="C1" s="2" t="s">
        <v>20</v>
      </c>
      <c r="D1" s="2" t="s">
        <v>33</v>
      </c>
      <c r="E1" s="2" t="s">
        <v>1</v>
      </c>
      <c r="F1" s="2" t="s">
        <v>3</v>
      </c>
      <c r="G1" s="2" t="s">
        <v>19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10</v>
      </c>
      <c r="N1" s="2" t="s">
        <v>8</v>
      </c>
      <c r="O1" s="2" t="s">
        <v>9</v>
      </c>
      <c r="P1" s="15" t="s">
        <v>11</v>
      </c>
      <c r="Q1" s="15" t="s">
        <v>12</v>
      </c>
      <c r="R1" s="14" t="s">
        <v>31</v>
      </c>
      <c r="S1" s="2" t="s">
        <v>23</v>
      </c>
      <c r="T1" s="11" t="s">
        <v>26</v>
      </c>
      <c r="U1" s="11" t="s">
        <v>24</v>
      </c>
      <c r="V1" s="11" t="s">
        <v>25</v>
      </c>
      <c r="W1" s="11" t="s">
        <v>27</v>
      </c>
      <c r="X1" s="11" t="s">
        <v>28</v>
      </c>
      <c r="Y1" s="11" t="s">
        <v>29</v>
      </c>
      <c r="Z1" s="11" t="s">
        <v>30</v>
      </c>
    </row>
    <row r="2" spans="1:26" ht="17.25" customHeight="1">
      <c r="A2" s="4"/>
      <c r="B2" s="24"/>
      <c r="C2" s="12" t="s">
        <v>527</v>
      </c>
      <c r="D2" s="12" t="s">
        <v>50</v>
      </c>
      <c r="E2" s="24" t="s">
        <v>182</v>
      </c>
      <c r="F2" s="24" t="s">
        <v>183</v>
      </c>
      <c r="G2" s="13"/>
      <c r="H2" s="6" t="s">
        <v>523</v>
      </c>
      <c r="I2" s="79" t="s">
        <v>497</v>
      </c>
      <c r="J2" s="6" t="s">
        <v>573</v>
      </c>
      <c r="K2" s="6"/>
      <c r="L2" s="81"/>
      <c r="M2" s="16" t="s">
        <v>574</v>
      </c>
      <c r="N2" s="6" t="s">
        <v>515</v>
      </c>
      <c r="O2" s="6"/>
      <c r="P2" s="16">
        <v>43066</v>
      </c>
      <c r="Q2" s="16">
        <v>43172</v>
      </c>
      <c r="R2" s="6"/>
      <c r="S2" s="80" t="s">
        <v>575</v>
      </c>
      <c r="T2" s="6"/>
      <c r="U2" s="6"/>
      <c r="V2" s="6"/>
      <c r="W2" s="6"/>
      <c r="X2" s="6"/>
      <c r="Y2" s="6"/>
      <c r="Z2" s="8"/>
    </row>
    <row r="3" spans="1:26" ht="17.25" customHeight="1">
      <c r="A3" s="4"/>
      <c r="B3" s="24"/>
      <c r="C3" s="12" t="s">
        <v>528</v>
      </c>
      <c r="D3" s="12" t="s">
        <v>50</v>
      </c>
      <c r="E3" s="24" t="s">
        <v>182</v>
      </c>
      <c r="F3" s="24" t="s">
        <v>532</v>
      </c>
      <c r="G3" s="13"/>
      <c r="H3" s="6" t="s">
        <v>523</v>
      </c>
      <c r="I3" s="79" t="s">
        <v>498</v>
      </c>
      <c r="J3" s="6" t="s">
        <v>576</v>
      </c>
      <c r="K3" s="6"/>
      <c r="L3" s="81"/>
      <c r="M3" s="16" t="s">
        <v>574</v>
      </c>
      <c r="N3" s="6" t="s">
        <v>577</v>
      </c>
      <c r="O3" s="6"/>
      <c r="P3" s="16">
        <v>43070</v>
      </c>
      <c r="Q3" s="16">
        <v>43207</v>
      </c>
      <c r="R3" s="6"/>
      <c r="S3" s="80" t="s">
        <v>575</v>
      </c>
      <c r="T3" s="6"/>
      <c r="U3" s="6"/>
      <c r="V3" s="6"/>
      <c r="W3" s="6"/>
      <c r="X3" s="6"/>
      <c r="Y3" s="6"/>
      <c r="Z3" s="8"/>
    </row>
    <row r="4" spans="1:26" ht="17.25" customHeight="1">
      <c r="A4" s="4"/>
      <c r="B4" s="24"/>
      <c r="C4" s="12" t="s">
        <v>527</v>
      </c>
      <c r="D4" s="12" t="s">
        <v>50</v>
      </c>
      <c r="E4" s="24" t="s">
        <v>182</v>
      </c>
      <c r="F4" s="24" t="s">
        <v>533</v>
      </c>
      <c r="G4" s="13"/>
      <c r="H4" s="6" t="s">
        <v>523</v>
      </c>
      <c r="I4" s="79" t="s">
        <v>499</v>
      </c>
      <c r="J4" s="6" t="s">
        <v>573</v>
      </c>
      <c r="K4" s="6"/>
      <c r="L4" s="81"/>
      <c r="M4" s="16" t="s">
        <v>578</v>
      </c>
      <c r="N4" s="6" t="s">
        <v>515</v>
      </c>
      <c r="O4" s="6"/>
      <c r="P4" s="16">
        <v>43169</v>
      </c>
      <c r="Q4" s="16">
        <v>43220</v>
      </c>
      <c r="R4" s="6"/>
      <c r="S4" s="80" t="s">
        <v>579</v>
      </c>
      <c r="T4" s="6"/>
      <c r="U4" s="6"/>
      <c r="V4" s="6"/>
      <c r="W4" s="6"/>
      <c r="X4" s="6"/>
      <c r="Y4" s="6"/>
      <c r="Z4" s="8"/>
    </row>
    <row r="5" spans="1:26" ht="17.25" customHeight="1">
      <c r="A5" s="4"/>
      <c r="B5" s="24"/>
      <c r="C5" s="12" t="s">
        <v>528</v>
      </c>
      <c r="D5" s="12" t="s">
        <v>50</v>
      </c>
      <c r="E5" s="24" t="s">
        <v>182</v>
      </c>
      <c r="F5" s="24" t="s">
        <v>534</v>
      </c>
      <c r="G5" s="13"/>
      <c r="H5" s="6" t="s">
        <v>523</v>
      </c>
      <c r="I5" s="79" t="s">
        <v>500</v>
      </c>
      <c r="J5" s="6"/>
      <c r="K5" s="6"/>
      <c r="L5" s="81"/>
      <c r="M5" s="16" t="s">
        <v>574</v>
      </c>
      <c r="N5" s="6" t="s">
        <v>515</v>
      </c>
      <c r="O5" s="6"/>
      <c r="P5" s="16">
        <v>43169</v>
      </c>
      <c r="Q5" s="16">
        <v>43220</v>
      </c>
      <c r="R5" s="6"/>
      <c r="S5" s="80" t="s">
        <v>579</v>
      </c>
      <c r="T5" s="6"/>
      <c r="U5" s="6"/>
      <c r="V5" s="6"/>
      <c r="W5" s="6"/>
      <c r="X5" s="6"/>
      <c r="Y5" s="6"/>
      <c r="Z5" s="8"/>
    </row>
    <row r="6" spans="1:26" ht="17.25" customHeight="1">
      <c r="A6" s="4"/>
      <c r="B6" s="24"/>
      <c r="C6" s="12" t="s">
        <v>528</v>
      </c>
      <c r="D6" s="12" t="s">
        <v>50</v>
      </c>
      <c r="E6" s="24" t="s">
        <v>182</v>
      </c>
      <c r="F6" s="24" t="s">
        <v>535</v>
      </c>
      <c r="G6" s="13"/>
      <c r="H6" s="6" t="s">
        <v>523</v>
      </c>
      <c r="I6" s="79" t="s">
        <v>580</v>
      </c>
      <c r="J6" s="6"/>
      <c r="K6" s="6"/>
      <c r="L6" s="81"/>
      <c r="M6" s="16" t="s">
        <v>574</v>
      </c>
      <c r="N6" s="6" t="s">
        <v>515</v>
      </c>
      <c r="O6" s="6"/>
      <c r="P6" s="16">
        <v>43169</v>
      </c>
      <c r="Q6" s="16">
        <v>43220</v>
      </c>
      <c r="R6" s="6"/>
      <c r="S6" s="80" t="s">
        <v>579</v>
      </c>
      <c r="T6" s="6"/>
      <c r="U6" s="6"/>
      <c r="V6" s="6"/>
      <c r="W6" s="6"/>
      <c r="X6" s="6"/>
      <c r="Y6" s="6"/>
      <c r="Z6" s="8"/>
    </row>
    <row r="7" spans="1:26" ht="17.25" customHeight="1">
      <c r="A7" s="4"/>
      <c r="B7" s="24"/>
      <c r="C7" s="12" t="s">
        <v>528</v>
      </c>
      <c r="D7" s="12" t="s">
        <v>50</v>
      </c>
      <c r="E7" s="24" t="s">
        <v>182</v>
      </c>
      <c r="F7" s="24" t="s">
        <v>536</v>
      </c>
      <c r="G7" s="13"/>
      <c r="H7" s="6" t="s">
        <v>523</v>
      </c>
      <c r="I7" s="79" t="s">
        <v>581</v>
      </c>
      <c r="J7" s="6"/>
      <c r="K7" s="6"/>
      <c r="L7" s="81"/>
      <c r="M7" s="16" t="s">
        <v>574</v>
      </c>
      <c r="N7" s="6" t="s">
        <v>515</v>
      </c>
      <c r="O7" s="6"/>
      <c r="P7" s="16">
        <v>43169</v>
      </c>
      <c r="Q7" s="16">
        <v>43220</v>
      </c>
      <c r="R7" s="6"/>
      <c r="S7" s="80" t="s">
        <v>579</v>
      </c>
      <c r="T7" s="6"/>
      <c r="U7" s="6"/>
      <c r="V7" s="6"/>
      <c r="W7" s="6"/>
      <c r="X7" s="6"/>
      <c r="Y7" s="6"/>
      <c r="Z7" s="8"/>
    </row>
    <row r="8" spans="1:26" ht="17.25" customHeight="1">
      <c r="A8" s="4"/>
      <c r="B8" s="24"/>
      <c r="C8" s="12" t="s">
        <v>528</v>
      </c>
      <c r="D8" s="12" t="s">
        <v>50</v>
      </c>
      <c r="E8" s="24" t="s">
        <v>182</v>
      </c>
      <c r="F8" s="24" t="s">
        <v>537</v>
      </c>
      <c r="G8" s="13"/>
      <c r="H8" s="6" t="s">
        <v>523</v>
      </c>
      <c r="I8" s="79" t="s">
        <v>501</v>
      </c>
      <c r="J8" s="6" t="s">
        <v>573</v>
      </c>
      <c r="K8" s="6"/>
      <c r="L8" s="81"/>
      <c r="M8" s="16" t="s">
        <v>574</v>
      </c>
      <c r="N8" s="6" t="s">
        <v>577</v>
      </c>
      <c r="O8" s="6"/>
      <c r="P8" s="16">
        <v>43220</v>
      </c>
      <c r="Q8" s="16">
        <v>43281</v>
      </c>
      <c r="R8" s="6"/>
      <c r="S8" s="80" t="s">
        <v>579</v>
      </c>
      <c r="T8" s="6"/>
      <c r="U8" s="6"/>
      <c r="V8" s="6"/>
      <c r="W8" s="6"/>
      <c r="X8" s="6"/>
      <c r="Y8" s="6"/>
      <c r="Z8" s="8"/>
    </row>
    <row r="9" spans="1:26" ht="17.25" customHeight="1">
      <c r="A9" s="4"/>
      <c r="B9" s="24"/>
      <c r="C9" s="12" t="s">
        <v>528</v>
      </c>
      <c r="D9" s="12" t="s">
        <v>50</v>
      </c>
      <c r="E9" s="24" t="s">
        <v>182</v>
      </c>
      <c r="F9" s="24" t="s">
        <v>538</v>
      </c>
      <c r="G9" s="13"/>
      <c r="H9" s="6" t="s">
        <v>523</v>
      </c>
      <c r="I9" s="79" t="s">
        <v>502</v>
      </c>
      <c r="J9" s="6" t="s">
        <v>576</v>
      </c>
      <c r="K9" s="6"/>
      <c r="L9" s="81"/>
      <c r="M9" s="16" t="s">
        <v>574</v>
      </c>
      <c r="N9" s="6" t="s">
        <v>577</v>
      </c>
      <c r="O9" s="6"/>
      <c r="P9" s="16">
        <v>43281</v>
      </c>
      <c r="Q9" s="16">
        <v>43373</v>
      </c>
      <c r="R9" s="6"/>
      <c r="S9" s="80" t="s">
        <v>579</v>
      </c>
      <c r="T9" s="6"/>
      <c r="U9" s="6"/>
      <c r="V9" s="6"/>
      <c r="W9" s="6"/>
      <c r="X9" s="6"/>
      <c r="Y9" s="6"/>
      <c r="Z9" s="8"/>
    </row>
    <row r="10" spans="1:26" ht="17.25" customHeight="1">
      <c r="A10" s="4"/>
      <c r="B10" s="24"/>
      <c r="C10" s="12" t="s">
        <v>528</v>
      </c>
      <c r="D10" s="12" t="s">
        <v>50</v>
      </c>
      <c r="E10" s="24" t="s">
        <v>182</v>
      </c>
      <c r="F10" s="24" t="s">
        <v>539</v>
      </c>
      <c r="G10" s="13"/>
      <c r="H10" s="6" t="s">
        <v>523</v>
      </c>
      <c r="I10" s="79" t="s">
        <v>503</v>
      </c>
      <c r="J10" s="6"/>
      <c r="K10" s="6"/>
      <c r="L10" s="81"/>
      <c r="M10" s="16" t="s">
        <v>578</v>
      </c>
      <c r="N10" s="6" t="s">
        <v>515</v>
      </c>
      <c r="O10" s="6"/>
      <c r="P10" s="16">
        <v>43311</v>
      </c>
      <c r="Q10" s="16">
        <v>43373</v>
      </c>
      <c r="R10" s="6"/>
      <c r="S10" s="80" t="s">
        <v>579</v>
      </c>
      <c r="T10" s="6"/>
      <c r="U10" s="6"/>
      <c r="V10" s="6"/>
      <c r="W10" s="6"/>
      <c r="X10" s="6"/>
      <c r="Y10" s="6"/>
      <c r="Z10" s="8"/>
    </row>
    <row r="11" spans="1:26" ht="17.25" customHeight="1">
      <c r="A11" s="4"/>
      <c r="B11" s="24"/>
      <c r="C11" s="12" t="s">
        <v>528</v>
      </c>
      <c r="D11" s="12" t="s">
        <v>50</v>
      </c>
      <c r="E11" s="24" t="s">
        <v>182</v>
      </c>
      <c r="F11" s="24" t="s">
        <v>540</v>
      </c>
      <c r="G11" s="13"/>
      <c r="H11" s="6" t="s">
        <v>523</v>
      </c>
      <c r="I11" s="79" t="s">
        <v>582</v>
      </c>
      <c r="J11" s="6" t="s">
        <v>576</v>
      </c>
      <c r="K11" s="6"/>
      <c r="L11" s="81"/>
      <c r="M11" s="16" t="s">
        <v>583</v>
      </c>
      <c r="N11" s="6" t="s">
        <v>516</v>
      </c>
      <c r="O11" s="6"/>
      <c r="P11" s="16">
        <v>43059</v>
      </c>
      <c r="Q11" s="16">
        <v>43179</v>
      </c>
      <c r="R11" s="6"/>
      <c r="S11" s="80" t="s">
        <v>575</v>
      </c>
      <c r="T11" s="6"/>
      <c r="U11" s="6"/>
      <c r="V11" s="6"/>
      <c r="W11" s="6"/>
      <c r="X11" s="6"/>
      <c r="Y11" s="6"/>
      <c r="Z11" s="8"/>
    </row>
    <row r="12" spans="1:26" ht="17.25" customHeight="1">
      <c r="A12" s="4"/>
      <c r="B12" s="24"/>
      <c r="C12" s="12" t="s">
        <v>528</v>
      </c>
      <c r="D12" s="12" t="s">
        <v>50</v>
      </c>
      <c r="E12" s="24" t="s">
        <v>182</v>
      </c>
      <c r="F12" s="24" t="s">
        <v>541</v>
      </c>
      <c r="G12" s="13"/>
      <c r="H12" s="6" t="s">
        <v>523</v>
      </c>
      <c r="I12" s="79" t="s">
        <v>584</v>
      </c>
      <c r="J12" s="6"/>
      <c r="K12" s="6"/>
      <c r="L12" s="81"/>
      <c r="M12" s="16" t="s">
        <v>583</v>
      </c>
      <c r="N12" s="6" t="s">
        <v>516</v>
      </c>
      <c r="O12" s="6"/>
      <c r="P12" s="16">
        <v>43169</v>
      </c>
      <c r="Q12" s="16">
        <v>43220</v>
      </c>
      <c r="R12" s="6"/>
      <c r="S12" s="80" t="s">
        <v>579</v>
      </c>
      <c r="T12" s="6"/>
      <c r="U12" s="6"/>
      <c r="V12" s="6"/>
      <c r="W12" s="6"/>
      <c r="X12" s="6"/>
      <c r="Y12" s="6"/>
      <c r="Z12" s="8"/>
    </row>
    <row r="13" spans="1:26" ht="17.25" customHeight="1">
      <c r="A13" s="4"/>
      <c r="B13" s="24"/>
      <c r="C13" s="12" t="s">
        <v>528</v>
      </c>
      <c r="D13" s="12" t="s">
        <v>50</v>
      </c>
      <c r="E13" s="24" t="s">
        <v>182</v>
      </c>
      <c r="F13" s="24" t="s">
        <v>542</v>
      </c>
      <c r="G13" s="13"/>
      <c r="H13" s="6" t="s">
        <v>523</v>
      </c>
      <c r="I13" s="79" t="s">
        <v>504</v>
      </c>
      <c r="J13" s="6" t="s">
        <v>573</v>
      </c>
      <c r="K13" s="6"/>
      <c r="L13" s="81"/>
      <c r="M13" s="16" t="s">
        <v>585</v>
      </c>
      <c r="N13" s="6" t="s">
        <v>577</v>
      </c>
      <c r="O13" s="6"/>
      <c r="P13" s="16">
        <v>43169</v>
      </c>
      <c r="Q13" s="16">
        <v>43250</v>
      </c>
      <c r="R13" s="6"/>
      <c r="S13" s="80" t="s">
        <v>579</v>
      </c>
      <c r="T13" s="6"/>
      <c r="U13" s="6"/>
      <c r="V13" s="6"/>
      <c r="W13" s="6"/>
      <c r="X13" s="6"/>
      <c r="Y13" s="6"/>
      <c r="Z13" s="8"/>
    </row>
    <row r="14" spans="1:26" ht="17.25" customHeight="1">
      <c r="A14" s="4"/>
      <c r="B14" s="24"/>
      <c r="C14" s="12" t="s">
        <v>528</v>
      </c>
      <c r="D14" s="12" t="s">
        <v>50</v>
      </c>
      <c r="E14" s="24" t="s">
        <v>182</v>
      </c>
      <c r="F14" s="24" t="s">
        <v>543</v>
      </c>
      <c r="G14" s="13"/>
      <c r="H14" s="6" t="s">
        <v>523</v>
      </c>
      <c r="I14" s="79" t="s">
        <v>505</v>
      </c>
      <c r="J14" s="6" t="s">
        <v>576</v>
      </c>
      <c r="K14" s="6"/>
      <c r="L14" s="81"/>
      <c r="M14" s="16" t="s">
        <v>583</v>
      </c>
      <c r="N14" s="6" t="s">
        <v>516</v>
      </c>
      <c r="O14" s="6"/>
      <c r="P14" s="16">
        <v>43179</v>
      </c>
      <c r="Q14" s="16">
        <v>43240</v>
      </c>
      <c r="R14" s="6"/>
      <c r="S14" s="80" t="s">
        <v>579</v>
      </c>
      <c r="T14" s="6"/>
      <c r="U14" s="6"/>
      <c r="V14" s="6"/>
      <c r="W14" s="6"/>
      <c r="X14" s="6"/>
      <c r="Y14" s="6"/>
      <c r="Z14" s="8"/>
    </row>
    <row r="15" spans="1:26" ht="17.25" customHeight="1">
      <c r="A15" s="4"/>
      <c r="B15" s="24"/>
      <c r="C15" s="12" t="s">
        <v>528</v>
      </c>
      <c r="D15" s="12" t="s">
        <v>50</v>
      </c>
      <c r="E15" s="24" t="s">
        <v>182</v>
      </c>
      <c r="F15" s="24" t="s">
        <v>544</v>
      </c>
      <c r="G15" s="13"/>
      <c r="H15" s="6" t="s">
        <v>523</v>
      </c>
      <c r="I15" s="79" t="s">
        <v>506</v>
      </c>
      <c r="J15" s="6" t="s">
        <v>573</v>
      </c>
      <c r="K15" s="6"/>
      <c r="L15" s="81"/>
      <c r="M15" s="16" t="s">
        <v>585</v>
      </c>
      <c r="N15" s="6" t="s">
        <v>577</v>
      </c>
      <c r="O15" s="6"/>
      <c r="P15" s="16">
        <v>43250</v>
      </c>
      <c r="Q15" s="16">
        <v>43311</v>
      </c>
      <c r="R15" s="6"/>
      <c r="S15" s="80" t="s">
        <v>579</v>
      </c>
      <c r="T15" s="6"/>
      <c r="U15" s="6"/>
      <c r="V15" s="6"/>
      <c r="W15" s="6"/>
      <c r="X15" s="6"/>
      <c r="Y15" s="6"/>
      <c r="Z15" s="8"/>
    </row>
    <row r="16" spans="1:26" ht="17.25" customHeight="1">
      <c r="A16" s="4"/>
      <c r="B16" s="24"/>
      <c r="C16" s="12" t="s">
        <v>528</v>
      </c>
      <c r="D16" s="12" t="s">
        <v>50</v>
      </c>
      <c r="E16" s="24" t="s">
        <v>182</v>
      </c>
      <c r="F16" s="24" t="s">
        <v>545</v>
      </c>
      <c r="G16" s="13"/>
      <c r="H16" s="6" t="s">
        <v>523</v>
      </c>
      <c r="I16" s="79" t="s">
        <v>586</v>
      </c>
      <c r="J16" s="6"/>
      <c r="K16" s="6"/>
      <c r="L16" s="81"/>
      <c r="M16" s="16" t="s">
        <v>585</v>
      </c>
      <c r="N16" s="6" t="s">
        <v>577</v>
      </c>
      <c r="O16" s="6"/>
      <c r="P16" s="16">
        <v>43281</v>
      </c>
      <c r="Q16" s="16">
        <v>43373</v>
      </c>
      <c r="R16" s="6"/>
      <c r="S16" s="80" t="s">
        <v>579</v>
      </c>
      <c r="T16" s="6"/>
      <c r="U16" s="6"/>
      <c r="V16" s="6"/>
      <c r="W16" s="6"/>
      <c r="X16" s="6"/>
      <c r="Y16" s="6"/>
      <c r="Z16" s="8"/>
    </row>
    <row r="17" spans="1:26" ht="17.25" customHeight="1">
      <c r="A17" s="4"/>
      <c r="B17" s="24"/>
      <c r="C17" s="12" t="s">
        <v>529</v>
      </c>
      <c r="D17" s="12" t="s">
        <v>50</v>
      </c>
      <c r="E17" s="24" t="s">
        <v>182</v>
      </c>
      <c r="F17" s="24" t="s">
        <v>546</v>
      </c>
      <c r="G17" s="13"/>
      <c r="H17" s="6" t="s">
        <v>524</v>
      </c>
      <c r="I17" s="79" t="s">
        <v>587</v>
      </c>
      <c r="J17" s="6"/>
      <c r="K17" s="6"/>
      <c r="L17" s="81"/>
      <c r="M17" s="16" t="s">
        <v>588</v>
      </c>
      <c r="N17" s="6" t="s">
        <v>589</v>
      </c>
      <c r="O17" s="6"/>
      <c r="P17" s="16">
        <v>43138</v>
      </c>
      <c r="Q17" s="16">
        <v>43220</v>
      </c>
      <c r="R17" s="6"/>
      <c r="S17" s="80" t="s">
        <v>579</v>
      </c>
      <c r="T17" s="6"/>
      <c r="U17" s="6"/>
      <c r="V17" s="6"/>
      <c r="W17" s="6"/>
      <c r="X17" s="6"/>
      <c r="Y17" s="6"/>
      <c r="Z17" s="8"/>
    </row>
    <row r="18" spans="1:26" ht="17.25" customHeight="1">
      <c r="A18" s="4"/>
      <c r="B18" s="24"/>
      <c r="C18" s="12" t="s">
        <v>527</v>
      </c>
      <c r="D18" s="12" t="s">
        <v>50</v>
      </c>
      <c r="E18" s="24" t="s">
        <v>182</v>
      </c>
      <c r="F18" s="24" t="s">
        <v>547</v>
      </c>
      <c r="G18" s="13"/>
      <c r="H18" s="6" t="s">
        <v>524</v>
      </c>
      <c r="I18" s="79" t="s">
        <v>507</v>
      </c>
      <c r="J18" s="6" t="s">
        <v>573</v>
      </c>
      <c r="K18" s="6"/>
      <c r="L18" s="81"/>
      <c r="M18" s="16" t="s">
        <v>588</v>
      </c>
      <c r="N18" s="6" t="s">
        <v>589</v>
      </c>
      <c r="O18" s="6"/>
      <c r="P18" s="16">
        <v>43220</v>
      </c>
      <c r="Q18" s="16">
        <v>43281</v>
      </c>
      <c r="R18" s="6"/>
      <c r="S18" s="80" t="s">
        <v>579</v>
      </c>
      <c r="T18" s="6"/>
      <c r="U18" s="6"/>
      <c r="V18" s="6"/>
      <c r="W18" s="6"/>
      <c r="X18" s="6"/>
      <c r="Y18" s="6"/>
      <c r="Z18" s="8"/>
    </row>
    <row r="19" spans="1:26" ht="17.25" customHeight="1">
      <c r="A19" s="4"/>
      <c r="B19" s="24"/>
      <c r="C19" s="12" t="s">
        <v>529</v>
      </c>
      <c r="D19" s="12" t="s">
        <v>50</v>
      </c>
      <c r="E19" s="24" t="s">
        <v>182</v>
      </c>
      <c r="F19" s="24" t="s">
        <v>548</v>
      </c>
      <c r="G19" s="13"/>
      <c r="H19" s="6" t="s">
        <v>525</v>
      </c>
      <c r="I19" s="79" t="s">
        <v>508</v>
      </c>
      <c r="J19" s="6"/>
      <c r="K19" s="6"/>
      <c r="L19" s="81"/>
      <c r="M19" s="16" t="s">
        <v>588</v>
      </c>
      <c r="N19" s="6" t="s">
        <v>590</v>
      </c>
      <c r="O19" s="6"/>
      <c r="P19" s="16">
        <v>43138</v>
      </c>
      <c r="Q19" s="16">
        <v>43178</v>
      </c>
      <c r="R19" s="6"/>
      <c r="S19" s="80" t="s">
        <v>579</v>
      </c>
      <c r="T19" s="6"/>
      <c r="U19" s="6"/>
      <c r="V19" s="6"/>
      <c r="W19" s="6"/>
      <c r="X19" s="6"/>
      <c r="Y19" s="6"/>
      <c r="Z19" s="8"/>
    </row>
    <row r="20" spans="1:26" ht="17.25" customHeight="1">
      <c r="A20" s="4"/>
      <c r="B20" s="24"/>
      <c r="C20" s="12" t="s">
        <v>529</v>
      </c>
      <c r="D20" s="12" t="s">
        <v>50</v>
      </c>
      <c r="E20" s="24" t="s">
        <v>182</v>
      </c>
      <c r="F20" s="24" t="s">
        <v>549</v>
      </c>
      <c r="G20" s="13"/>
      <c r="H20" s="6" t="s">
        <v>525</v>
      </c>
      <c r="I20" s="79" t="s">
        <v>509</v>
      </c>
      <c r="J20" s="6"/>
      <c r="K20" s="6"/>
      <c r="L20" s="81"/>
      <c r="M20" s="16" t="s">
        <v>591</v>
      </c>
      <c r="N20" s="6" t="s">
        <v>517</v>
      </c>
      <c r="O20" s="6"/>
      <c r="P20" s="16">
        <v>43174</v>
      </c>
      <c r="Q20" s="16">
        <v>43220</v>
      </c>
      <c r="R20" s="6"/>
      <c r="S20" s="80" t="s">
        <v>579</v>
      </c>
      <c r="T20" s="6"/>
      <c r="U20" s="6"/>
      <c r="V20" s="6"/>
      <c r="W20" s="6"/>
      <c r="X20" s="6"/>
      <c r="Y20" s="6"/>
      <c r="Z20" s="8"/>
    </row>
    <row r="21" spans="1:26" ht="17.25" customHeight="1">
      <c r="A21" s="4"/>
      <c r="B21" s="24"/>
      <c r="C21" s="12" t="s">
        <v>529</v>
      </c>
      <c r="D21" s="12" t="s">
        <v>50</v>
      </c>
      <c r="E21" s="24" t="s">
        <v>182</v>
      </c>
      <c r="F21" s="24" t="s">
        <v>550</v>
      </c>
      <c r="G21" s="13"/>
      <c r="H21" s="6" t="s">
        <v>525</v>
      </c>
      <c r="I21" s="79" t="s">
        <v>510</v>
      </c>
      <c r="J21" s="6"/>
      <c r="K21" s="6"/>
      <c r="L21" s="81"/>
      <c r="M21" s="16" t="s">
        <v>588</v>
      </c>
      <c r="N21" s="6" t="s">
        <v>590</v>
      </c>
      <c r="O21" s="6"/>
      <c r="P21" s="16">
        <v>43189</v>
      </c>
      <c r="Q21" s="16">
        <v>43230</v>
      </c>
      <c r="R21" s="6"/>
      <c r="S21" s="80" t="s">
        <v>579</v>
      </c>
      <c r="T21" s="6"/>
      <c r="U21" s="6"/>
      <c r="V21" s="6"/>
      <c r="W21" s="6"/>
      <c r="X21" s="6"/>
      <c r="Y21" s="6"/>
      <c r="Z21" s="8"/>
    </row>
    <row r="22" spans="1:26" ht="17.25" customHeight="1">
      <c r="A22" s="4"/>
      <c r="B22" s="24"/>
      <c r="C22" s="12" t="s">
        <v>528</v>
      </c>
      <c r="D22" s="12" t="s">
        <v>50</v>
      </c>
      <c r="E22" s="24" t="s">
        <v>182</v>
      </c>
      <c r="F22" s="24" t="s">
        <v>551</v>
      </c>
      <c r="G22" s="13"/>
      <c r="H22" s="6" t="s">
        <v>525</v>
      </c>
      <c r="I22" s="79" t="s">
        <v>511</v>
      </c>
      <c r="J22" s="6"/>
      <c r="K22" s="6"/>
      <c r="L22" s="81"/>
      <c r="M22" s="16" t="s">
        <v>591</v>
      </c>
      <c r="N22" s="6" t="s">
        <v>517</v>
      </c>
      <c r="O22" s="6"/>
      <c r="P22" s="16">
        <v>43250</v>
      </c>
      <c r="Q22" s="16">
        <v>43358</v>
      </c>
      <c r="R22" s="6"/>
      <c r="S22" s="80" t="s">
        <v>579</v>
      </c>
      <c r="T22" s="6"/>
      <c r="U22" s="6"/>
      <c r="V22" s="6"/>
      <c r="W22" s="6"/>
      <c r="X22" s="6"/>
      <c r="Y22" s="6"/>
      <c r="Z22" s="8"/>
    </row>
    <row r="23" spans="1:26" ht="17.25" customHeight="1">
      <c r="A23" s="4"/>
      <c r="B23" s="24"/>
      <c r="C23" s="12" t="s">
        <v>527</v>
      </c>
      <c r="D23" s="12" t="s">
        <v>50</v>
      </c>
      <c r="E23" s="24" t="s">
        <v>182</v>
      </c>
      <c r="F23" s="24" t="s">
        <v>552</v>
      </c>
      <c r="G23" s="13"/>
      <c r="H23" s="6" t="s">
        <v>525</v>
      </c>
      <c r="I23" s="79" t="s">
        <v>512</v>
      </c>
      <c r="J23" s="6" t="s">
        <v>573</v>
      </c>
      <c r="K23" s="6"/>
      <c r="L23" s="81"/>
      <c r="M23" s="16" t="s">
        <v>588</v>
      </c>
      <c r="N23" s="6" t="s">
        <v>590</v>
      </c>
      <c r="O23" s="6"/>
      <c r="P23" s="16">
        <v>43230</v>
      </c>
      <c r="Q23" s="16">
        <v>43342</v>
      </c>
      <c r="R23" s="6"/>
      <c r="S23" s="80" t="s">
        <v>579</v>
      </c>
      <c r="T23" s="6"/>
      <c r="U23" s="6"/>
      <c r="V23" s="6"/>
      <c r="W23" s="6"/>
      <c r="X23" s="6"/>
      <c r="Y23" s="6"/>
      <c r="Z23" s="8"/>
    </row>
    <row r="24" spans="1:26" ht="17.25" customHeight="1">
      <c r="A24" s="4"/>
      <c r="B24" s="24"/>
      <c r="C24" s="12" t="s">
        <v>527</v>
      </c>
      <c r="D24" s="12" t="s">
        <v>50</v>
      </c>
      <c r="E24" s="24" t="s">
        <v>182</v>
      </c>
      <c r="F24" s="24" t="s">
        <v>553</v>
      </c>
      <c r="G24" s="13"/>
      <c r="H24" s="6" t="s">
        <v>525</v>
      </c>
      <c r="I24" s="79" t="s">
        <v>513</v>
      </c>
      <c r="J24" s="6" t="s">
        <v>573</v>
      </c>
      <c r="K24" s="6"/>
      <c r="L24" s="81"/>
      <c r="M24" s="16" t="s">
        <v>588</v>
      </c>
      <c r="N24" s="6" t="s">
        <v>517</v>
      </c>
      <c r="O24" s="6"/>
      <c r="P24" s="16">
        <v>43373</v>
      </c>
      <c r="Q24" s="16">
        <v>43464</v>
      </c>
      <c r="R24" s="6"/>
      <c r="S24" s="80" t="s">
        <v>579</v>
      </c>
      <c r="T24" s="6"/>
      <c r="U24" s="6"/>
      <c r="V24" s="6"/>
      <c r="W24" s="6"/>
      <c r="X24" s="6"/>
      <c r="Y24" s="6"/>
      <c r="Z24" s="8"/>
    </row>
    <row r="25" spans="1:26" ht="17.25" customHeight="1">
      <c r="A25" s="4"/>
      <c r="B25" s="24"/>
      <c r="C25" s="12" t="s">
        <v>527</v>
      </c>
      <c r="D25" s="12" t="s">
        <v>50</v>
      </c>
      <c r="E25" s="24" t="s">
        <v>182</v>
      </c>
      <c r="F25" s="24" t="s">
        <v>554</v>
      </c>
      <c r="G25" s="13"/>
      <c r="H25" s="6" t="s">
        <v>525</v>
      </c>
      <c r="I25" s="79" t="s">
        <v>514</v>
      </c>
      <c r="J25" s="6" t="s">
        <v>573</v>
      </c>
      <c r="K25" s="6"/>
      <c r="L25" s="81"/>
      <c r="M25" s="16" t="s">
        <v>591</v>
      </c>
      <c r="N25" s="6" t="s">
        <v>590</v>
      </c>
      <c r="O25" s="6"/>
      <c r="P25" s="16">
        <v>43353</v>
      </c>
      <c r="Q25" s="16">
        <v>43454</v>
      </c>
      <c r="R25" s="6"/>
      <c r="S25" s="80" t="s">
        <v>579</v>
      </c>
      <c r="T25" s="6"/>
      <c r="U25" s="6"/>
      <c r="V25" s="6"/>
      <c r="W25" s="6"/>
      <c r="X25" s="6"/>
      <c r="Y25" s="6"/>
      <c r="Z25" s="8"/>
    </row>
    <row r="26" spans="1:26" ht="17.25" customHeight="1">
      <c r="A26" s="4"/>
      <c r="B26" s="24"/>
      <c r="C26" s="12" t="s">
        <v>528</v>
      </c>
      <c r="D26" s="12" t="s">
        <v>50</v>
      </c>
      <c r="E26" s="24" t="s">
        <v>182</v>
      </c>
      <c r="F26" s="24" t="s">
        <v>555</v>
      </c>
      <c r="G26" s="13"/>
      <c r="H26" s="6" t="s">
        <v>525</v>
      </c>
      <c r="I26" s="79" t="s">
        <v>592</v>
      </c>
      <c r="J26" s="6" t="s">
        <v>576</v>
      </c>
      <c r="K26" s="6"/>
      <c r="L26" s="81"/>
      <c r="M26" s="16" t="s">
        <v>593</v>
      </c>
      <c r="N26" s="6" t="s">
        <v>518</v>
      </c>
      <c r="O26" s="6"/>
      <c r="P26" s="16">
        <v>43028</v>
      </c>
      <c r="Q26" s="16">
        <v>43180</v>
      </c>
      <c r="R26" s="6"/>
      <c r="S26" s="80" t="s">
        <v>575</v>
      </c>
      <c r="T26" s="6"/>
      <c r="U26" s="6"/>
      <c r="V26" s="6"/>
      <c r="W26" s="6"/>
      <c r="X26" s="6"/>
      <c r="Y26" s="6"/>
      <c r="Z26" s="8"/>
    </row>
    <row r="27" spans="1:26" ht="17.25" customHeight="1">
      <c r="A27" s="4"/>
      <c r="B27" s="24"/>
      <c r="C27" s="12" t="s">
        <v>528</v>
      </c>
      <c r="D27" s="12" t="s">
        <v>50</v>
      </c>
      <c r="E27" s="24" t="s">
        <v>182</v>
      </c>
      <c r="F27" s="24" t="s">
        <v>556</v>
      </c>
      <c r="G27" s="13"/>
      <c r="H27" s="6" t="s">
        <v>525</v>
      </c>
      <c r="I27" s="79" t="s">
        <v>594</v>
      </c>
      <c r="J27" s="6" t="s">
        <v>576</v>
      </c>
      <c r="K27" s="6"/>
      <c r="L27" s="81"/>
      <c r="M27" s="16" t="s">
        <v>595</v>
      </c>
      <c r="N27" s="6" t="s">
        <v>517</v>
      </c>
      <c r="O27" s="6"/>
      <c r="P27" s="16">
        <v>43185</v>
      </c>
      <c r="Q27" s="16">
        <v>43250</v>
      </c>
      <c r="R27" s="6"/>
      <c r="S27" s="80" t="s">
        <v>579</v>
      </c>
      <c r="T27" s="6"/>
      <c r="U27" s="6"/>
      <c r="V27" s="6"/>
      <c r="W27" s="6"/>
      <c r="X27" s="6"/>
      <c r="Y27" s="6"/>
      <c r="Z27" s="8"/>
    </row>
    <row r="28" spans="1:26" ht="17.25" customHeight="1">
      <c r="A28" s="4"/>
      <c r="B28" s="24"/>
      <c r="C28" s="12" t="s">
        <v>528</v>
      </c>
      <c r="D28" s="12" t="s">
        <v>50</v>
      </c>
      <c r="E28" s="24" t="s">
        <v>182</v>
      </c>
      <c r="F28" s="24" t="s">
        <v>557</v>
      </c>
      <c r="G28" s="13"/>
      <c r="H28" s="6" t="s">
        <v>525</v>
      </c>
      <c r="I28" s="79" t="s">
        <v>596</v>
      </c>
      <c r="J28" s="6" t="s">
        <v>576</v>
      </c>
      <c r="K28" s="6"/>
      <c r="L28" s="81"/>
      <c r="M28" s="16" t="s">
        <v>597</v>
      </c>
      <c r="N28" s="6" t="s">
        <v>518</v>
      </c>
      <c r="O28" s="6"/>
      <c r="P28" s="16">
        <v>43189</v>
      </c>
      <c r="Q28" s="16">
        <v>43281</v>
      </c>
      <c r="R28" s="6"/>
      <c r="S28" s="80" t="s">
        <v>579</v>
      </c>
      <c r="T28" s="6"/>
      <c r="U28" s="6"/>
      <c r="V28" s="6"/>
      <c r="W28" s="6"/>
      <c r="X28" s="6"/>
      <c r="Y28" s="6"/>
      <c r="Z28" s="8"/>
    </row>
    <row r="29" spans="1:26" ht="17.25" customHeight="1">
      <c r="A29" s="4"/>
      <c r="B29" s="24"/>
      <c r="C29" s="12" t="s">
        <v>528</v>
      </c>
      <c r="D29" s="12" t="s">
        <v>50</v>
      </c>
      <c r="E29" s="24" t="s">
        <v>182</v>
      </c>
      <c r="F29" s="24" t="s">
        <v>558</v>
      </c>
      <c r="G29" s="13"/>
      <c r="H29" s="6" t="s">
        <v>525</v>
      </c>
      <c r="I29" s="79" t="s">
        <v>598</v>
      </c>
      <c r="J29" s="6" t="s">
        <v>576</v>
      </c>
      <c r="K29" s="6"/>
      <c r="L29" s="81"/>
      <c r="M29" s="16" t="s">
        <v>595</v>
      </c>
      <c r="N29" s="6" t="s">
        <v>517</v>
      </c>
      <c r="O29" s="6"/>
      <c r="P29" s="16">
        <v>43256</v>
      </c>
      <c r="Q29" s="16">
        <v>43358</v>
      </c>
      <c r="R29" s="6"/>
      <c r="S29" s="80" t="s">
        <v>579</v>
      </c>
      <c r="T29" s="6"/>
      <c r="U29" s="6"/>
      <c r="V29" s="6"/>
      <c r="W29" s="6"/>
      <c r="X29" s="6"/>
      <c r="Y29" s="6"/>
      <c r="Z29" s="8"/>
    </row>
    <row r="30" spans="1:26" ht="17.25" customHeight="1">
      <c r="A30" s="4"/>
      <c r="B30" s="24"/>
      <c r="C30" s="12" t="s">
        <v>528</v>
      </c>
      <c r="D30" s="12" t="s">
        <v>50</v>
      </c>
      <c r="E30" s="24" t="s">
        <v>182</v>
      </c>
      <c r="F30" s="24" t="s">
        <v>559</v>
      </c>
      <c r="G30" s="13"/>
      <c r="H30" s="6" t="s">
        <v>525</v>
      </c>
      <c r="I30" s="79" t="s">
        <v>599</v>
      </c>
      <c r="J30" s="6" t="s">
        <v>573</v>
      </c>
      <c r="K30" s="6"/>
      <c r="L30" s="81"/>
      <c r="M30" s="16" t="s">
        <v>595</v>
      </c>
      <c r="N30" s="6" t="s">
        <v>517</v>
      </c>
      <c r="O30" s="6"/>
      <c r="P30" s="16">
        <v>43291</v>
      </c>
      <c r="Q30" s="16">
        <v>43393</v>
      </c>
      <c r="R30" s="6"/>
      <c r="S30" s="80" t="s">
        <v>579</v>
      </c>
      <c r="T30" s="6"/>
      <c r="U30" s="6"/>
      <c r="V30" s="6"/>
      <c r="W30" s="6"/>
      <c r="X30" s="6"/>
      <c r="Y30" s="6"/>
      <c r="Z30" s="8"/>
    </row>
    <row r="31" spans="1:26" ht="17.25" customHeight="1">
      <c r="A31" s="4"/>
      <c r="B31" s="24"/>
      <c r="C31" s="12" t="s">
        <v>529</v>
      </c>
      <c r="D31" s="12" t="s">
        <v>50</v>
      </c>
      <c r="E31" s="24" t="s">
        <v>182</v>
      </c>
      <c r="F31" s="24" t="s">
        <v>560</v>
      </c>
      <c r="G31" s="13"/>
      <c r="H31" s="6" t="s">
        <v>525</v>
      </c>
      <c r="I31" s="79" t="s">
        <v>600</v>
      </c>
      <c r="J31" s="6"/>
      <c r="K31" s="6"/>
      <c r="L31" s="81"/>
      <c r="M31" s="16" t="s">
        <v>597</v>
      </c>
      <c r="N31" s="6" t="s">
        <v>519</v>
      </c>
      <c r="O31" s="6"/>
      <c r="P31" s="16">
        <v>43096</v>
      </c>
      <c r="Q31" s="16">
        <v>43189</v>
      </c>
      <c r="R31" s="6"/>
      <c r="S31" s="80" t="s">
        <v>575</v>
      </c>
      <c r="T31" s="6"/>
      <c r="U31" s="6"/>
      <c r="V31" s="6"/>
      <c r="W31" s="6"/>
      <c r="X31" s="6"/>
      <c r="Y31" s="6"/>
      <c r="Z31" s="8"/>
    </row>
    <row r="32" spans="1:26" ht="17.25" customHeight="1">
      <c r="A32" s="4"/>
      <c r="B32" s="24"/>
      <c r="C32" s="12" t="s">
        <v>529</v>
      </c>
      <c r="D32" s="12" t="s">
        <v>50</v>
      </c>
      <c r="E32" s="24" t="s">
        <v>182</v>
      </c>
      <c r="F32" s="24" t="s">
        <v>561</v>
      </c>
      <c r="G32" s="13"/>
      <c r="H32" s="6" t="s">
        <v>525</v>
      </c>
      <c r="I32" s="79" t="s">
        <v>601</v>
      </c>
      <c r="J32" s="6"/>
      <c r="K32" s="6"/>
      <c r="L32" s="81"/>
      <c r="M32" s="16" t="s">
        <v>597</v>
      </c>
      <c r="N32" s="6" t="s">
        <v>519</v>
      </c>
      <c r="O32" s="6"/>
      <c r="P32" s="16">
        <v>43120</v>
      </c>
      <c r="Q32" s="16">
        <v>43210</v>
      </c>
      <c r="R32" s="6"/>
      <c r="S32" s="80" t="s">
        <v>579</v>
      </c>
      <c r="T32" s="6"/>
      <c r="U32" s="6"/>
      <c r="V32" s="6"/>
      <c r="W32" s="6"/>
      <c r="X32" s="6"/>
      <c r="Y32" s="6"/>
      <c r="Z32" s="8"/>
    </row>
    <row r="33" spans="1:26" ht="17.25" customHeight="1">
      <c r="A33" s="4"/>
      <c r="B33" s="24"/>
      <c r="C33" s="12" t="s">
        <v>530</v>
      </c>
      <c r="D33" s="12" t="s">
        <v>50</v>
      </c>
      <c r="E33" s="24" t="s">
        <v>182</v>
      </c>
      <c r="F33" s="24" t="s">
        <v>562</v>
      </c>
      <c r="G33" s="13"/>
      <c r="H33" s="6" t="s">
        <v>525</v>
      </c>
      <c r="I33" s="79" t="s">
        <v>602</v>
      </c>
      <c r="J33" s="6"/>
      <c r="K33" s="6"/>
      <c r="L33" s="81"/>
      <c r="M33" s="16" t="s">
        <v>597</v>
      </c>
      <c r="N33" s="6" t="s">
        <v>519</v>
      </c>
      <c r="O33" s="6"/>
      <c r="P33" s="16">
        <v>43200</v>
      </c>
      <c r="Q33" s="16">
        <v>43266</v>
      </c>
      <c r="R33" s="6"/>
      <c r="S33" s="80" t="s">
        <v>579</v>
      </c>
      <c r="T33" s="6"/>
      <c r="U33" s="6"/>
      <c r="V33" s="6"/>
      <c r="W33" s="6"/>
      <c r="X33" s="6"/>
      <c r="Y33" s="6"/>
      <c r="Z33" s="8"/>
    </row>
    <row r="34" spans="1:26" ht="17.25" customHeight="1">
      <c r="A34" s="4"/>
      <c r="B34" s="24"/>
      <c r="C34" s="12" t="s">
        <v>527</v>
      </c>
      <c r="D34" s="12" t="s">
        <v>50</v>
      </c>
      <c r="E34" s="24" t="s">
        <v>182</v>
      </c>
      <c r="F34" s="24" t="s">
        <v>563</v>
      </c>
      <c r="G34" s="13"/>
      <c r="H34" s="6" t="s">
        <v>525</v>
      </c>
      <c r="I34" s="79" t="s">
        <v>603</v>
      </c>
      <c r="J34" s="6" t="s">
        <v>604</v>
      </c>
      <c r="K34" s="6"/>
      <c r="L34" s="81"/>
      <c r="M34" s="16" t="s">
        <v>605</v>
      </c>
      <c r="N34" s="6" t="s">
        <v>520</v>
      </c>
      <c r="O34" s="6"/>
      <c r="P34" s="16">
        <v>43133</v>
      </c>
      <c r="Q34" s="16">
        <v>43173</v>
      </c>
      <c r="R34" s="6"/>
      <c r="S34" s="80" t="s">
        <v>579</v>
      </c>
      <c r="T34" s="6"/>
      <c r="U34" s="6"/>
      <c r="V34" s="6"/>
      <c r="W34" s="6"/>
      <c r="X34" s="6"/>
      <c r="Y34" s="6"/>
      <c r="Z34" s="8"/>
    </row>
    <row r="35" spans="1:26" ht="17.25" customHeight="1">
      <c r="A35" s="4"/>
      <c r="B35" s="24"/>
      <c r="C35" s="12" t="s">
        <v>528</v>
      </c>
      <c r="D35" s="12" t="s">
        <v>50</v>
      </c>
      <c r="E35" s="24" t="s">
        <v>182</v>
      </c>
      <c r="F35" s="24" t="s">
        <v>564</v>
      </c>
      <c r="G35" s="13"/>
      <c r="H35" s="6" t="s">
        <v>525</v>
      </c>
      <c r="I35" s="79" t="s">
        <v>606</v>
      </c>
      <c r="J35" s="6" t="s">
        <v>573</v>
      </c>
      <c r="K35" s="6"/>
      <c r="L35" s="81"/>
      <c r="M35" s="16" t="s">
        <v>605</v>
      </c>
      <c r="N35" s="6" t="s">
        <v>520</v>
      </c>
      <c r="O35" s="6"/>
      <c r="P35" s="16">
        <v>43210</v>
      </c>
      <c r="Q35" s="16">
        <v>43281</v>
      </c>
      <c r="R35" s="6"/>
      <c r="S35" s="80" t="s">
        <v>579</v>
      </c>
      <c r="T35" s="6"/>
      <c r="U35" s="6"/>
      <c r="V35" s="6"/>
      <c r="W35" s="6"/>
      <c r="X35" s="6"/>
      <c r="Y35" s="6"/>
      <c r="Z35" s="8"/>
    </row>
    <row r="36" spans="1:26" ht="17.25" customHeight="1">
      <c r="A36" s="4"/>
      <c r="B36" s="24"/>
      <c r="C36" s="12" t="s">
        <v>528</v>
      </c>
      <c r="D36" s="12" t="s">
        <v>50</v>
      </c>
      <c r="E36" s="24" t="s">
        <v>182</v>
      </c>
      <c r="F36" s="24" t="s">
        <v>565</v>
      </c>
      <c r="G36" s="13"/>
      <c r="H36" s="6" t="s">
        <v>525</v>
      </c>
      <c r="I36" s="79" t="s">
        <v>607</v>
      </c>
      <c r="J36" s="6" t="s">
        <v>576</v>
      </c>
      <c r="K36" s="6"/>
      <c r="L36" s="81"/>
      <c r="M36" s="16" t="s">
        <v>605</v>
      </c>
      <c r="N36" s="6" t="s">
        <v>521</v>
      </c>
      <c r="O36" s="6"/>
      <c r="P36" s="16">
        <v>43250</v>
      </c>
      <c r="Q36" s="16">
        <v>43342</v>
      </c>
      <c r="R36" s="6"/>
      <c r="S36" s="80" t="s">
        <v>579</v>
      </c>
      <c r="T36" s="6"/>
      <c r="U36" s="6"/>
      <c r="V36" s="6"/>
      <c r="W36" s="6"/>
      <c r="X36" s="6"/>
      <c r="Y36" s="6"/>
      <c r="Z36" s="8"/>
    </row>
    <row r="37" spans="1:26" ht="17.25" customHeight="1">
      <c r="A37" s="4"/>
      <c r="B37" s="24"/>
      <c r="C37" s="12" t="s">
        <v>528</v>
      </c>
      <c r="D37" s="12" t="s">
        <v>50</v>
      </c>
      <c r="E37" s="24" t="s">
        <v>182</v>
      </c>
      <c r="F37" s="24" t="s">
        <v>566</v>
      </c>
      <c r="G37" s="13"/>
      <c r="H37" s="6" t="s">
        <v>525</v>
      </c>
      <c r="I37" s="79" t="s">
        <v>608</v>
      </c>
      <c r="J37" s="6" t="s">
        <v>576</v>
      </c>
      <c r="K37" s="6"/>
      <c r="L37" s="81"/>
      <c r="M37" s="16" t="s">
        <v>605</v>
      </c>
      <c r="N37" s="6" t="s">
        <v>521</v>
      </c>
      <c r="O37" s="6"/>
      <c r="P37" s="16">
        <v>43373</v>
      </c>
      <c r="Q37" s="16">
        <v>43464</v>
      </c>
      <c r="R37" s="6"/>
      <c r="S37" s="80" t="s">
        <v>579</v>
      </c>
      <c r="T37" s="6"/>
      <c r="U37" s="6"/>
      <c r="V37" s="6"/>
      <c r="W37" s="6"/>
      <c r="X37" s="6"/>
      <c r="Y37" s="6"/>
      <c r="Z37" s="8"/>
    </row>
    <row r="38" spans="1:26" ht="17.25" customHeight="1">
      <c r="A38" s="4"/>
      <c r="B38" s="24"/>
      <c r="C38" s="12" t="s">
        <v>528</v>
      </c>
      <c r="D38" s="12" t="s">
        <v>50</v>
      </c>
      <c r="E38" s="24" t="s">
        <v>182</v>
      </c>
      <c r="F38" s="24" t="s">
        <v>567</v>
      </c>
      <c r="G38" s="13"/>
      <c r="H38" s="6" t="s">
        <v>525</v>
      </c>
      <c r="I38" s="79" t="s">
        <v>609</v>
      </c>
      <c r="J38" s="6" t="s">
        <v>576</v>
      </c>
      <c r="K38" s="6"/>
      <c r="L38" s="81"/>
      <c r="M38" s="16" t="s">
        <v>605</v>
      </c>
      <c r="N38" s="6" t="s">
        <v>610</v>
      </c>
      <c r="O38" s="6"/>
      <c r="P38" s="16">
        <v>43235</v>
      </c>
      <c r="Q38" s="16">
        <v>43332</v>
      </c>
      <c r="R38" s="6"/>
      <c r="S38" s="80" t="s">
        <v>579</v>
      </c>
      <c r="T38" s="6"/>
      <c r="U38" s="6"/>
      <c r="V38" s="6"/>
      <c r="W38" s="6"/>
      <c r="X38" s="6"/>
      <c r="Y38" s="6"/>
      <c r="Z38" s="8"/>
    </row>
    <row r="39" spans="1:26" ht="17.25" customHeight="1">
      <c r="A39" s="4"/>
      <c r="B39" s="24"/>
      <c r="C39" s="12" t="s">
        <v>528</v>
      </c>
      <c r="D39" s="12" t="s">
        <v>50</v>
      </c>
      <c r="E39" s="24" t="s">
        <v>182</v>
      </c>
      <c r="F39" s="24" t="s">
        <v>568</v>
      </c>
      <c r="G39" s="13"/>
      <c r="H39" s="6" t="s">
        <v>525</v>
      </c>
      <c r="I39" s="79" t="s">
        <v>611</v>
      </c>
      <c r="J39" s="6" t="s">
        <v>576</v>
      </c>
      <c r="K39" s="6"/>
      <c r="L39" s="81"/>
      <c r="M39" s="16" t="s">
        <v>612</v>
      </c>
      <c r="N39" s="6" t="s">
        <v>610</v>
      </c>
      <c r="O39" s="6"/>
      <c r="P39" s="16">
        <v>43104</v>
      </c>
      <c r="Q39" s="16">
        <v>43189</v>
      </c>
      <c r="R39" s="6"/>
      <c r="S39" s="80" t="s">
        <v>579</v>
      </c>
      <c r="T39" s="6"/>
      <c r="U39" s="6"/>
      <c r="V39" s="6"/>
      <c r="W39" s="6"/>
      <c r="X39" s="6"/>
      <c r="Y39" s="6"/>
      <c r="Z39" s="8"/>
    </row>
    <row r="40" spans="1:26" ht="17.25" customHeight="1">
      <c r="A40" s="4"/>
      <c r="B40" s="24"/>
      <c r="C40" s="12" t="s">
        <v>527</v>
      </c>
      <c r="D40" s="12" t="s">
        <v>50</v>
      </c>
      <c r="E40" s="24" t="s">
        <v>182</v>
      </c>
      <c r="F40" s="24" t="s">
        <v>569</v>
      </c>
      <c r="G40" s="13"/>
      <c r="H40" s="6" t="s">
        <v>525</v>
      </c>
      <c r="I40" s="79" t="s">
        <v>613</v>
      </c>
      <c r="J40" s="6"/>
      <c r="K40" s="6"/>
      <c r="L40" s="81"/>
      <c r="M40" s="16" t="s">
        <v>605</v>
      </c>
      <c r="N40" s="6" t="s">
        <v>521</v>
      </c>
      <c r="O40" s="6"/>
      <c r="P40" s="16">
        <v>43167</v>
      </c>
      <c r="Q40" s="16">
        <v>43205</v>
      </c>
      <c r="R40" s="6"/>
      <c r="S40" s="80" t="s">
        <v>579</v>
      </c>
      <c r="T40" s="6"/>
      <c r="U40" s="6"/>
      <c r="V40" s="6"/>
      <c r="W40" s="6"/>
      <c r="X40" s="6"/>
      <c r="Y40" s="6"/>
      <c r="Z40" s="8"/>
    </row>
    <row r="41" spans="1:26" ht="17.25" customHeight="1">
      <c r="A41" s="4"/>
      <c r="B41" s="24"/>
      <c r="C41" s="12" t="s">
        <v>528</v>
      </c>
      <c r="D41" s="12" t="s">
        <v>50</v>
      </c>
      <c r="E41" s="24" t="s">
        <v>182</v>
      </c>
      <c r="F41" s="24" t="s">
        <v>570</v>
      </c>
      <c r="G41" s="13"/>
      <c r="H41" s="6" t="s">
        <v>525</v>
      </c>
      <c r="I41" s="79" t="s">
        <v>614</v>
      </c>
      <c r="J41" s="6"/>
      <c r="K41" s="6"/>
      <c r="L41" s="81"/>
      <c r="M41" s="16" t="s">
        <v>605</v>
      </c>
      <c r="N41" s="6" t="s">
        <v>520</v>
      </c>
      <c r="O41" s="6"/>
      <c r="P41" s="16">
        <v>43205</v>
      </c>
      <c r="Q41" s="16">
        <v>43250</v>
      </c>
      <c r="R41" s="6"/>
      <c r="S41" s="80" t="s">
        <v>579</v>
      </c>
      <c r="T41" s="6"/>
      <c r="U41" s="6"/>
      <c r="V41" s="6"/>
      <c r="W41" s="6"/>
      <c r="X41" s="6"/>
      <c r="Y41" s="6"/>
      <c r="Z41" s="8"/>
    </row>
    <row r="42" spans="1:26" ht="17.25" customHeight="1">
      <c r="A42" s="4"/>
      <c r="B42" s="24"/>
      <c r="C42" s="12" t="s">
        <v>531</v>
      </c>
      <c r="D42" s="12" t="s">
        <v>50</v>
      </c>
      <c r="E42" s="24" t="s">
        <v>182</v>
      </c>
      <c r="F42" s="24" t="s">
        <v>571</v>
      </c>
      <c r="G42" s="13"/>
      <c r="H42" s="6" t="s">
        <v>526</v>
      </c>
      <c r="I42" s="79" t="s">
        <v>615</v>
      </c>
      <c r="J42" s="6"/>
      <c r="K42" s="6"/>
      <c r="L42" s="81"/>
      <c r="M42" s="16" t="s">
        <v>585</v>
      </c>
      <c r="N42" s="6" t="s">
        <v>521</v>
      </c>
      <c r="O42" s="6"/>
      <c r="P42" s="16">
        <v>43105</v>
      </c>
      <c r="Q42" s="16">
        <v>43140</v>
      </c>
      <c r="R42" s="6"/>
      <c r="S42" s="80" t="s">
        <v>579</v>
      </c>
      <c r="T42" s="6"/>
      <c r="U42" s="6"/>
      <c r="V42" s="6"/>
      <c r="W42" s="6"/>
      <c r="X42" s="6"/>
      <c r="Y42" s="6"/>
      <c r="Z42" s="8"/>
    </row>
    <row r="43" spans="1:26" ht="17.25" customHeight="1">
      <c r="A43" s="4"/>
      <c r="B43" s="24"/>
      <c r="C43" s="12" t="s">
        <v>528</v>
      </c>
      <c r="D43" s="12" t="s">
        <v>50</v>
      </c>
      <c r="E43" s="24" t="s">
        <v>182</v>
      </c>
      <c r="F43" s="24" t="s">
        <v>572</v>
      </c>
      <c r="G43" s="13"/>
      <c r="H43" s="6" t="s">
        <v>526</v>
      </c>
      <c r="I43" s="79" t="s">
        <v>616</v>
      </c>
      <c r="J43" s="6"/>
      <c r="K43" s="6"/>
      <c r="L43" s="81"/>
      <c r="M43" s="16" t="s">
        <v>617</v>
      </c>
      <c r="N43" s="6" t="s">
        <v>522</v>
      </c>
      <c r="O43" s="6"/>
      <c r="P43" s="16">
        <v>43189</v>
      </c>
      <c r="Q43" s="16">
        <v>43311</v>
      </c>
      <c r="R43" s="6"/>
      <c r="S43" s="80" t="s">
        <v>579</v>
      </c>
      <c r="T43" s="6"/>
      <c r="U43" s="6"/>
      <c r="V43" s="6"/>
      <c r="W43" s="6"/>
      <c r="X43" s="6"/>
      <c r="Y43" s="6"/>
      <c r="Z43" s="8"/>
    </row>
  </sheetData>
  <phoneticPr fontId="2" type="noConversion"/>
  <dataValidations count="8">
    <dataValidation type="list" allowBlank="1" showInputMessage="1" showErrorMessage="1" sqref="K1">
      <formula1>"战略类,主打类,配合类,创新类"</formula1>
    </dataValidation>
    <dataValidation type="list" allowBlank="1" showInputMessage="1" showErrorMessage="1" sqref="L1">
      <formula1>"软件,资源,3D,VR"</formula1>
    </dataValidation>
    <dataValidation type="list" allowBlank="1" showInputMessage="1" showErrorMessage="1" sqref="O2:O43">
      <formula1>"S,A,B,C"</formula1>
    </dataValidation>
    <dataValidation showInputMessage="1" showErrorMessage="1" sqref="N1 P1"/>
    <dataValidation type="list" allowBlank="1" showInputMessage="1" showErrorMessage="1" sqref="F1:F43">
      <formula1>"教育信息化开发中心,教育实训软件开发中心,教育3D开发中心,资源中心,"</formula1>
    </dataValidation>
    <dataValidation type="custom" showInputMessage="1" showErrorMessage="1" sqref="Q1">
      <formula1>"S,A,B,C"</formula1>
    </dataValidation>
    <dataValidation type="list" allowBlank="1" showInputMessage="1" showErrorMessage="1" sqref="E2:E43">
      <formula1>"智慧教育,资源线,VR特色产品线,综合实训线,教学评价线,公共技术产品线"</formula1>
    </dataValidation>
    <dataValidation type="list" allowBlank="1" showInputMessage="1" showErrorMessage="1" sqref="D2:D43">
      <formula1>"金融事业部,理工医农事业部,创新创业事业部,经管事业部,K12事业部,学前教育事业部,智慧教育事业部,文化创意事业部,金融大数据机构,教学评价部"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成本业绩统计</vt:lpstr>
      <vt:lpstr>数据分布</vt:lpstr>
      <vt:lpstr>研发体系2018年产品规划</vt:lpstr>
      <vt:lpstr>评价线</vt:lpstr>
      <vt:lpstr>智慧教育</vt:lpstr>
      <vt:lpstr>金融</vt:lpstr>
      <vt:lpstr>经管</vt:lpstr>
      <vt:lpstr>VR特色产品线</vt:lpstr>
      <vt:lpstr>资源线</vt:lpstr>
      <vt:lpstr>公共技术产品线</vt:lpstr>
      <vt:lpstr>金融事业部(实训)</vt:lpstr>
      <vt:lpstr>经管事业部（实训）</vt:lpstr>
      <vt:lpstr>待确认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宋雄利</dc:creator>
  <cp:lastModifiedBy>Windows 用户</cp:lastModifiedBy>
  <cp:lastPrinted>2017-12-28T06:50:50Z</cp:lastPrinted>
  <dcterms:created xsi:type="dcterms:W3CDTF">2017-12-08T02:26:18Z</dcterms:created>
  <dcterms:modified xsi:type="dcterms:W3CDTF">2018-03-21T01:46:43Z</dcterms:modified>
</cp:coreProperties>
</file>